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5745" yWindow="1935" windowWidth="19950" windowHeight="11760" activeTab="1"/>
  </bookViews>
  <sheets>
    <sheet name="Rekapitulácia stavby" sheetId="1" r:id="rId1"/>
    <sheet name="G 2 - Práčovňa" sheetId="2" r:id="rId2"/>
  </sheets>
  <definedNames>
    <definedName name="_xlnm.Print_Titles" localSheetId="1">'G 2 - Práčovňa'!$110:$110</definedName>
    <definedName name="_xlnm.Print_Titles" localSheetId="0">'Rekapitulácia stavby'!$85:$85</definedName>
    <definedName name="_xlnm.Print_Area" localSheetId="1">'G 2 - Práčovňa'!$C$4:$Q$70,'G 2 - Práčovňa'!$C$76:$Q$94,'G 2 - Práčovňa'!$C$100:$Q$123</definedName>
    <definedName name="_xlnm.Print_Area" localSheetId="0">'Rekapitulácia stavby'!$C$4:$AP$70,'Rekapitulácia stavby'!$C$76:$AP$92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Y88" i="1"/>
  <c r="AX88"/>
  <c r="BI123" i="2"/>
  <c r="BH123"/>
  <c r="BG123"/>
  <c r="BE123"/>
  <c r="AA123"/>
  <c r="Y123"/>
  <c r="W123"/>
  <c r="BK123"/>
  <c r="N123"/>
  <c r="BF123" s="1"/>
  <c r="BI122"/>
  <c r="BH122"/>
  <c r="BG122"/>
  <c r="BE122"/>
  <c r="AA122"/>
  <c r="Y122"/>
  <c r="W122"/>
  <c r="BK122"/>
  <c r="N122"/>
  <c r="BF122"/>
  <c r="BI121"/>
  <c r="BH121"/>
  <c r="BG121"/>
  <c r="BE121"/>
  <c r="AA121"/>
  <c r="Y121"/>
  <c r="W121"/>
  <c r="BK121"/>
  <c r="N121"/>
  <c r="BF121"/>
  <c r="BI120"/>
  <c r="BH120"/>
  <c r="BG120"/>
  <c r="BE120"/>
  <c r="AA120"/>
  <c r="Y120"/>
  <c r="W120"/>
  <c r="BK120"/>
  <c r="N120"/>
  <c r="BF120" s="1"/>
  <c r="BI119"/>
  <c r="BH119"/>
  <c r="BG119"/>
  <c r="BE119"/>
  <c r="AA119"/>
  <c r="Y119"/>
  <c r="W119"/>
  <c r="BK119"/>
  <c r="N119"/>
  <c r="BF119"/>
  <c r="BI118"/>
  <c r="BH118"/>
  <c r="BG118"/>
  <c r="BE118"/>
  <c r="AA118"/>
  <c r="Y118"/>
  <c r="W118"/>
  <c r="BK118"/>
  <c r="N118"/>
  <c r="BF118" s="1"/>
  <c r="BI117"/>
  <c r="BH117"/>
  <c r="BG117"/>
  <c r="BE117"/>
  <c r="AA117"/>
  <c r="Y117"/>
  <c r="W117"/>
  <c r="BK117"/>
  <c r="N117"/>
  <c r="BF117"/>
  <c r="BI116"/>
  <c r="BH116"/>
  <c r="BG116"/>
  <c r="BE116"/>
  <c r="AA116"/>
  <c r="Y116"/>
  <c r="W116"/>
  <c r="BK116"/>
  <c r="N116"/>
  <c r="BF116" s="1"/>
  <c r="BI115"/>
  <c r="BH115"/>
  <c r="BG115"/>
  <c r="BE115"/>
  <c r="AA115"/>
  <c r="Y115"/>
  <c r="W115"/>
  <c r="BK115"/>
  <c r="N115"/>
  <c r="BF115"/>
  <c r="BI114"/>
  <c r="BH114"/>
  <c r="BG114"/>
  <c r="BE114"/>
  <c r="AA114"/>
  <c r="AA113" s="1"/>
  <c r="AA112" s="1"/>
  <c r="AA111" s="1"/>
  <c r="Y114"/>
  <c r="Y113" s="1"/>
  <c r="Y112" s="1"/>
  <c r="Y111" s="1"/>
  <c r="W114"/>
  <c r="W113" s="1"/>
  <c r="W112" s="1"/>
  <c r="W111" s="1"/>
  <c r="AU88" i="1" s="1"/>
  <c r="AU87" s="1"/>
  <c r="BK114" i="2"/>
  <c r="N114"/>
  <c r="BF114" s="1"/>
  <c r="F105"/>
  <c r="F103"/>
  <c r="M28"/>
  <c r="AS88" i="1" s="1"/>
  <c r="AS87" s="1"/>
  <c r="F81" i="2"/>
  <c r="F79"/>
  <c r="O21"/>
  <c r="E21"/>
  <c r="M84" s="1"/>
  <c r="M108"/>
  <c r="O20"/>
  <c r="O18"/>
  <c r="E18"/>
  <c r="M107" s="1"/>
  <c r="O17"/>
  <c r="O15"/>
  <c r="E15"/>
  <c r="F84" s="1"/>
  <c r="F108"/>
  <c r="O14"/>
  <c r="O12"/>
  <c r="E12"/>
  <c r="F107" s="1"/>
  <c r="O11"/>
  <c r="M105"/>
  <c r="M81"/>
  <c r="F6"/>
  <c r="F102" s="1"/>
  <c r="AK27" i="1"/>
  <c r="AM83"/>
  <c r="L83"/>
  <c r="AM82"/>
  <c r="L82"/>
  <c r="AM80"/>
  <c r="L80"/>
  <c r="L78"/>
  <c r="L77"/>
  <c r="BK113" i="2" l="1"/>
  <c r="N113" s="1"/>
  <c r="N90" s="1"/>
  <c r="H35"/>
  <c r="BC88" i="1" s="1"/>
  <c r="BC87" s="1"/>
  <c r="AY87" s="1"/>
  <c r="M32" i="2"/>
  <c r="AV88" i="1" s="1"/>
  <c r="H34" i="2"/>
  <c r="BB88" i="1" s="1"/>
  <c r="BB87" s="1"/>
  <c r="W33" s="1"/>
  <c r="H36" i="2"/>
  <c r="BD88" i="1" s="1"/>
  <c r="BD87" s="1"/>
  <c r="W35" s="1"/>
  <c r="F78" i="2"/>
  <c r="M33"/>
  <c r="AW88" i="1" s="1"/>
  <c r="H33" i="2"/>
  <c r="BA88" i="1" s="1"/>
  <c r="BA87" s="1"/>
  <c r="F83" i="2"/>
  <c r="M83"/>
  <c r="H32"/>
  <c r="AZ88" i="1" s="1"/>
  <c r="AZ87" s="1"/>
  <c r="AT88" l="1"/>
  <c r="BK112" i="2"/>
  <c r="N112" s="1"/>
  <c r="N89" s="1"/>
  <c r="W34" i="1"/>
  <c r="AX87"/>
  <c r="AV87"/>
  <c r="W31"/>
  <c r="AW87"/>
  <c r="AK32" s="1"/>
  <c r="W32"/>
  <c r="BK111" i="2" l="1"/>
  <c r="N111" s="1"/>
  <c r="N88" s="1"/>
  <c r="L94" s="1"/>
  <c r="AT87" i="1"/>
  <c r="AK31"/>
  <c r="M27" i="2" l="1"/>
  <c r="M30" s="1"/>
  <c r="AG88" i="1" s="1"/>
  <c r="L38" i="2" l="1"/>
  <c r="AG87" i="1"/>
  <c r="AN88"/>
  <c r="AK26" l="1"/>
  <c r="AK29" s="1"/>
  <c r="AK37" s="1"/>
  <c r="AN87"/>
  <c r="AN92" s="1"/>
  <c r="AG92"/>
</calcChain>
</file>

<file path=xl/sharedStrings.xml><?xml version="1.0" encoding="utf-8"?>
<sst xmlns="http://schemas.openxmlformats.org/spreadsheetml/2006/main" count="385" uniqueCount="151">
  <si>
    <t>2012</t>
  </si>
  <si>
    <t>Hárok obsahuje:</t>
  </si>
  <si>
    <t>1) Súhrnný list stavby</t>
  </si>
  <si>
    <t>2) Rekapitulácia objektov</t>
  </si>
  <si>
    <t>2.0</t>
  </si>
  <si>
    <t/>
  </si>
  <si>
    <t>False</t>
  </si>
  <si>
    <t>optimalizované pre tlač zostáv vo formáte A4 - na výšku</t>
  </si>
  <si>
    <t>&gt;&gt;  skryté stĺpce  &lt;&lt;</t>
  </si>
  <si>
    <t>0,01</t>
  </si>
  <si>
    <t>20</t>
  </si>
  <si>
    <t>SÚHRNNÝ LIST STAVBY</t>
  </si>
  <si>
    <t>v ---  nižšie sa nachádzajú doplnkové a pomocné údaje k zostavám  --- v</t>
  </si>
  <si>
    <t>0,001</t>
  </si>
  <si>
    <t>Kód:</t>
  </si>
  <si>
    <t>D2018-42</t>
  </si>
  <si>
    <t>Stavba:</t>
  </si>
  <si>
    <t>JKSO:</t>
  </si>
  <si>
    <t>KS:</t>
  </si>
  <si>
    <t>Miesto:</t>
  </si>
  <si>
    <t>Myjava</t>
  </si>
  <si>
    <t>Dátum:</t>
  </si>
  <si>
    <t>12. 12. 2018</t>
  </si>
  <si>
    <t>Objednávateľ:</t>
  </si>
  <si>
    <t>IČO:</t>
  </si>
  <si>
    <t xml:space="preserve"> </t>
  </si>
  <si>
    <t>IČO DPH:</t>
  </si>
  <si>
    <t>Zhotoviteľ:</t>
  </si>
  <si>
    <t>Projektant:</t>
  </si>
  <si>
    <t>True</t>
  </si>
  <si>
    <t>Spracovateľ:</t>
  </si>
  <si>
    <t>Poznámka:</t>
  </si>
  <si>
    <t>Náklady z rozpočtov</t>
  </si>
  <si>
    <t>Ostatné náklady zo súhrnného listu</t>
  </si>
  <si>
    <t>Cena bez DPH</t>
  </si>
  <si>
    <t>DPH</t>
  </si>
  <si>
    <t>základná</t>
  </si>
  <si>
    <t>z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</si>
  <si>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</si>
  <si>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</si>
  <si>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</si>
  <si>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</si>
  <si>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</si>
  <si>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</si>
  <si>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</si>
  <si>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</si>
  <si>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</si>
  <si>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</si>
  <si>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</si>
  <si>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</si>
  <si>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</si>
  <si>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</si>
  <si>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</si>
  <si>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</si>
  <si>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Objekt</t>
  </si>
  <si>
    <t>Cena bez DPH [EUR]</t>
  </si>
  <si>
    <t>Cena s DPH [EUR]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</si>
  <si>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</si>
  <si>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</si>
  <si>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</si>
  <si>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</si>
  <si>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</si>
  <si>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</si>
  <si>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</si>
  <si>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</si>
  <si>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</si>
  <si>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</si>
  <si>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</si>
  <si>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</si>
  <si>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</si>
  <si>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</si>
  <si>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</si>
  <si>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</si>
  <si>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</si>
  <si>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{68d20e8c-01d8-4776-a329-ff1b8238b25d}</t>
  </si>
  <si>
    <t>{00000000-0000-0000-0000-000000000000}</t>
  </si>
  <si>
    <t>/</t>
  </si>
  <si>
    <t>1</t>
  </si>
  <si>
    <t>{3f4e932c-5c42-452d-b5ba-2ad8b076fd4c}</t>
  </si>
  <si>
    <t>2) Ostatné náklady zo súhrnného listu</t>
  </si>
  <si>
    <t>Percent. zadanie_x000D_
[% nákladov rozpočtu]</t>
  </si>
  <si>
    <t>Zaradenie nákladov</t>
  </si>
  <si>
    <t>Celkové náklady za stavbu 1) + 2)</t>
  </si>
  <si>
    <t>1) Krycí list rozpočtu</t>
  </si>
  <si>
    <t>2) Rekapitulácia rozpočtu</t>
  </si>
  <si>
    <t>3) Rozpočet</t>
  </si>
  <si>
    <t>Späť na hárok:</t>
  </si>
  <si>
    <t>Rekapitulácia stavby</t>
  </si>
  <si>
    <t>KRYCÍ LIST ROZPOČTU</t>
  </si>
  <si>
    <t>Objekt:</t>
  </si>
  <si>
    <t>Náklady z rozpočtu</t>
  </si>
  <si>
    <t>REKAPITULÁCIA ROZPOČTU</t>
  </si>
  <si>
    <t>Kód - Popis</t>
  </si>
  <si>
    <t>Cena celkom [EUR]</t>
  </si>
  <si>
    <t>1) Náklady z rozpočtu</t>
  </si>
  <si>
    <t>-1</t>
  </si>
  <si>
    <t xml:space="preserve">    OST1 - Technická špecifikácia pracích strojov</t>
  </si>
  <si>
    <t>ROZPOČET</t>
  </si>
  <si>
    <t>PČ</t>
  </si>
  <si>
    <t>Popis</t>
  </si>
  <si>
    <t>MJ</t>
  </si>
  <si>
    <t>Množstvo</t>
  </si>
  <si>
    <t>J.cena [EUR]</t>
  </si>
  <si>
    <t>Poznámka</t>
  </si>
  <si>
    <t>J. Nh [h]</t>
  </si>
  <si>
    <t>Nh celkom [h]</t>
  </si>
  <si>
    <t>J. hmotnosť_x000D_
[t]</t>
  </si>
  <si>
    <t>Hmotnosť_x000D_
celkom [t]</t>
  </si>
  <si>
    <t>J. suť [t]</t>
  </si>
  <si>
    <t>Suť Celkom [t]</t>
  </si>
  <si>
    <t>4</t>
  </si>
  <si>
    <t>ROZPOCET</t>
  </si>
  <si>
    <t>M</t>
  </si>
  <si>
    <t>ks</t>
  </si>
  <si>
    <t>8</t>
  </si>
  <si>
    <t>2</t>
  </si>
  <si>
    <t>-377163066</t>
  </si>
  <si>
    <t>-116100133</t>
  </si>
  <si>
    <t>3</t>
  </si>
  <si>
    <t>-1357163502</t>
  </si>
  <si>
    <t>1138749774</t>
  </si>
  <si>
    <t>5</t>
  </si>
  <si>
    <t>-776067314</t>
  </si>
  <si>
    <t>6</t>
  </si>
  <si>
    <t>1954160099</t>
  </si>
  <si>
    <t>7</t>
  </si>
  <si>
    <t>1609876162</t>
  </si>
  <si>
    <t>-1149491295</t>
  </si>
  <si>
    <t>9</t>
  </si>
  <si>
    <t>-56477965</t>
  </si>
  <si>
    <t>10</t>
  </si>
  <si>
    <t>-1701102275</t>
  </si>
  <si>
    <t>Komplexná  rekonštrukcia  kuchyne a práčovne                        Nemocnica s poliklinikou Myjava</t>
  </si>
  <si>
    <t>Technológia práčovne</t>
  </si>
  <si>
    <t>G 2 Technológia práčovne</t>
  </si>
  <si>
    <t>Technológia nemocničnej práčovne</t>
  </si>
  <si>
    <t>Technická špecifikácia pracích strojov</t>
  </si>
  <si>
    <t>Hygienická bariérová práčka PCH 631, D+M</t>
  </si>
  <si>
    <t>Hygienická bariérová práčka PCHS 261, D+M</t>
  </si>
  <si>
    <t>Bubnový sušič DTP 36 COMFORT, D+M</t>
  </si>
  <si>
    <t>Bubnový sušič DTP 60 COMFORT. D+M</t>
  </si>
  <si>
    <t>Žehlič korytový MONO 1C1/930G, D+M</t>
  </si>
  <si>
    <t>Súprava žehliacich lisov typu SIDI LV 800 - UP, D+M</t>
  </si>
  <si>
    <t>Súprava žehliacich lisov typu SIDI , LV800-R1, D+M</t>
  </si>
  <si>
    <t>Skladač rovného prádla typ FLEXFOLD LP 300, D+M</t>
  </si>
  <si>
    <t>Vyvýjač pary VPA 150 ANFRA, D+M</t>
  </si>
  <si>
    <t>Priemyselný parný čistič CYCLONE MAXI s prísl., D+M</t>
  </si>
  <si>
    <t>G 2</t>
  </si>
  <si>
    <t>G2 - Technológia nemocničnej práčovne</t>
  </si>
  <si>
    <t>2) Demontáž existujúcich zariadení</t>
  </si>
  <si>
    <t>Demontáž existujúcich zariadení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</si>
</sst>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1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4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4" fillId="0" borderId="0" xfId="0" applyFont="1" applyBorder="1" applyAlignment="1">
      <alignment horizontal="left" vertical="center"/>
    </xf>
    <xf numFmtId="0" fontId="0" fillId="0" borderId="6" xfId="0" applyBorder="1"/>
    <xf numFmtId="0" fontId="15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6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center" vertical="center"/>
    </xf>
    <xf numFmtId="0" fontId="18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19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19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14" fillId="0" borderId="22" xfId="0" applyFont="1" applyBorder="1" applyAlignment="1">
      <alignment horizontal="center" vertical="center" wrapText="1"/>
    </xf>
    <xf numFmtId="0" fontId="14" fillId="0" borderId="23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2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7" fillId="0" borderId="16" xfId="0" applyNumberFormat="1" applyFont="1" applyBorder="1" applyAlignment="1">
      <alignment vertical="center"/>
    </xf>
    <xf numFmtId="4" fontId="27" fillId="0" borderId="17" xfId="0" applyNumberFormat="1" applyFont="1" applyBorder="1" applyAlignment="1">
      <alignment vertical="center"/>
    </xf>
    <xf numFmtId="166" fontId="27" fillId="0" borderId="17" xfId="0" applyNumberFormat="1" applyFont="1" applyBorder="1" applyAlignment="1">
      <alignment vertical="center"/>
    </xf>
    <xf numFmtId="4" fontId="27" fillId="0" borderId="18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22" fillId="5" borderId="0" xfId="0" applyFont="1" applyFill="1" applyBorder="1" applyAlignment="1">
      <alignment horizontal="left" vertical="center"/>
    </xf>
    <xf numFmtId="0" fontId="0" fillId="5" borderId="0" xfId="0" applyFont="1" applyFill="1" applyBorder="1" applyAlignment="1">
      <alignment vertical="center"/>
    </xf>
    <xf numFmtId="0" fontId="0" fillId="2" borderId="0" xfId="0" applyFill="1" applyProtection="1"/>
    <xf numFmtId="0" fontId="9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5" borderId="8" xfId="0" applyFont="1" applyFill="1" applyBorder="1" applyAlignment="1">
      <alignment horizontal="left" vertical="center"/>
    </xf>
    <xf numFmtId="0" fontId="3" fillId="5" borderId="9" xfId="0" applyFont="1" applyFill="1" applyBorder="1" applyAlignment="1">
      <alignment horizontal="right" vertical="center"/>
    </xf>
    <xf numFmtId="0" fontId="3" fillId="5" borderId="9" xfId="0" applyFont="1" applyFill="1" applyBorder="1" applyAlignment="1">
      <alignment horizontal="center" vertical="center"/>
    </xf>
    <xf numFmtId="0" fontId="28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4" fillId="0" borderId="25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4" xfId="0" applyFont="1" applyBorder="1" applyAlignment="1" applyProtection="1">
      <alignment vertical="center"/>
      <protection locked="0"/>
    </xf>
    <xf numFmtId="0" fontId="32" fillId="0" borderId="25" xfId="0" applyFont="1" applyBorder="1" applyAlignment="1" applyProtection="1">
      <alignment horizontal="center" vertical="center"/>
      <protection locked="0"/>
    </xf>
    <xf numFmtId="0" fontId="32" fillId="0" borderId="25" xfId="0" applyFont="1" applyBorder="1" applyAlignment="1" applyProtection="1">
      <alignment horizontal="center" vertical="center" wrapText="1"/>
      <protection locked="0"/>
    </xf>
    <xf numFmtId="167" fontId="32" fillId="0" borderId="25" xfId="0" applyNumberFormat="1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25" xfId="0" applyFont="1" applyBorder="1" applyAlignment="1">
      <alignment horizontal="left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1" fillId="0" borderId="17" xfId="0" applyFont="1" applyBorder="1" applyAlignment="1">
      <alignment horizontal="center" vertical="center"/>
    </xf>
    <xf numFmtId="166" fontId="1" fillId="0" borderId="17" xfId="0" applyNumberFormat="1" applyFont="1" applyBorder="1" applyAlignment="1">
      <alignment vertical="center"/>
    </xf>
    <xf numFmtId="166" fontId="1" fillId="0" borderId="18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25" fillId="0" borderId="0" xfId="0" applyFont="1" applyBorder="1" applyAlignment="1">
      <alignment horizontal="left" vertical="center" wrapText="1"/>
    </xf>
    <xf numFmtId="0" fontId="3" fillId="4" borderId="9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4" fontId="3" fillId="4" borderId="9" xfId="0" applyNumberFormat="1" applyFont="1" applyFill="1" applyBorder="1" applyAlignment="1">
      <alignment vertical="center"/>
    </xf>
    <xf numFmtId="0" fontId="0" fillId="4" borderId="10" xfId="0" applyFont="1" applyFill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left" vertical="center"/>
    </xf>
    <xf numFmtId="0" fontId="2" fillId="5" borderId="9" xfId="0" applyFont="1" applyFill="1" applyBorder="1" applyAlignment="1">
      <alignment horizontal="center" vertical="center"/>
    </xf>
    <xf numFmtId="164" fontId="1" fillId="0" borderId="0" xfId="0" applyNumberFormat="1" applyFont="1" applyBorder="1" applyAlignment="1">
      <alignment vertical="center"/>
    </xf>
    <xf numFmtId="0" fontId="12" fillId="3" borderId="0" xfId="0" applyFont="1" applyFill="1" applyAlignment="1">
      <alignment horizontal="center" vertical="center"/>
    </xf>
    <xf numFmtId="0" fontId="0" fillId="0" borderId="0" xfId="0"/>
    <xf numFmtId="4" fontId="22" fillId="5" borderId="0" xfId="0" applyNumberFormat="1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5" borderId="10" xfId="0" applyFont="1" applyFill="1" applyBorder="1" applyAlignment="1">
      <alignment horizontal="left" vertical="center"/>
    </xf>
    <xf numFmtId="4" fontId="26" fillId="0" borderId="0" xfId="0" applyNumberFormat="1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4" fontId="22" fillId="0" borderId="0" xfId="0" applyNumberFormat="1" applyFont="1" applyBorder="1" applyAlignment="1">
      <alignment horizontal="right" vertical="center"/>
    </xf>
    <xf numFmtId="0" fontId="2" fillId="0" borderId="0" xfId="0" applyFont="1" applyBorder="1" applyAlignment="1">
      <alignment horizontal="left" vertical="center" wrapText="1"/>
    </xf>
    <xf numFmtId="4" fontId="9" fillId="0" borderId="0" xfId="0" applyNumberFormat="1" applyFont="1" applyBorder="1" applyAlignment="1">
      <alignment vertical="center"/>
    </xf>
    <xf numFmtId="0" fontId="0" fillId="0" borderId="0" xfId="0" applyBorder="1"/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 wrapText="1"/>
    </xf>
    <xf numFmtId="4" fontId="16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4" fontId="32" fillId="0" borderId="25" xfId="0" applyNumberFormat="1" applyFont="1" applyBorder="1" applyAlignment="1" applyProtection="1">
      <alignment vertical="center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4" fontId="22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4" fontId="5" fillId="0" borderId="0" xfId="0" applyNumberFormat="1" applyFont="1" applyBorder="1" applyAlignment="1"/>
    <xf numFmtId="4" fontId="5" fillId="0" borderId="0" xfId="0" applyNumberFormat="1" applyFont="1" applyBorder="1" applyAlignment="1">
      <alignment vertical="center"/>
    </xf>
    <xf numFmtId="4" fontId="6" fillId="0" borderId="17" xfId="0" applyNumberFormat="1" applyFont="1" applyBorder="1" applyAlignment="1"/>
    <xf numFmtId="4" fontId="6" fillId="0" borderId="17" xfId="0" applyNumberFormat="1" applyFont="1" applyBorder="1" applyAlignment="1">
      <alignment vertical="center"/>
    </xf>
    <xf numFmtId="0" fontId="2" fillId="5" borderId="23" xfId="0" applyFont="1" applyFill="1" applyBorder="1" applyAlignment="1">
      <alignment horizontal="center" vertical="center" wrapText="1"/>
    </xf>
    <xf numFmtId="0" fontId="2" fillId="5" borderId="24" xfId="0" applyFont="1" applyFill="1" applyBorder="1" applyAlignment="1">
      <alignment horizontal="center" vertical="center" wrapText="1"/>
    </xf>
    <xf numFmtId="4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0" fontId="0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14" fillId="0" borderId="0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center"/>
    </xf>
    <xf numFmtId="0" fontId="2" fillId="5" borderId="0" xfId="0" applyFont="1" applyFill="1" applyBorder="1" applyAlignment="1">
      <alignment horizontal="center" vertical="center"/>
    </xf>
    <xf numFmtId="0" fontId="0" fillId="5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11" fillId="2" borderId="0" xfId="1" applyFont="1" applyFill="1" applyAlignment="1" applyProtection="1">
      <alignment horizontal="center" vertical="center"/>
    </xf>
    <xf numFmtId="4" fontId="16" fillId="0" borderId="0" xfId="0" applyNumberFormat="1" applyFont="1" applyBorder="1" applyAlignment="1">
      <alignment vertical="center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2" fillId="0" borderId="23" xfId="0" applyFont="1" applyBorder="1" applyAlignment="1" applyProtection="1">
      <alignment horizontal="left" vertical="center" wrapText="1"/>
      <protection locked="0"/>
    </xf>
    <xf numFmtId="0" fontId="32" fillId="0" borderId="24" xfId="0" applyFont="1" applyBorder="1" applyAlignment="1" applyProtection="1">
      <alignment horizontal="left" vertical="center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s://www.kros.sk/"/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K93"/>
  <sheetViews>
    <sheetView showGridLines="0" workbookViewId="0">
      <pane ySplit="1" topLeftCell="A2" activePane="bottomLeft" state="frozen"/>
      <selection pane="bottomLeft" activeCell="BE92" sqref="BE92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0" t="s">
        <v>0</v>
      </c>
      <c r="B1" s="11"/>
      <c r="C1" s="11"/>
      <c r="D1" s="12" t="s">
        <v>1</v>
      </c>
      <c r="E1" s="11"/>
      <c r="F1" s="11"/>
      <c r="G1" s="11"/>
      <c r="H1" s="11"/>
      <c r="I1" s="11"/>
      <c r="J1" s="11"/>
      <c r="K1" s="13" t="s">
        <v>2</v>
      </c>
      <c r="L1" s="13"/>
      <c r="M1" s="13"/>
      <c r="N1" s="13"/>
      <c r="O1" s="13"/>
      <c r="P1" s="13"/>
      <c r="Q1" s="13"/>
      <c r="R1" s="13"/>
      <c r="S1" s="13"/>
      <c r="T1" s="11"/>
      <c r="U1" s="11"/>
      <c r="V1" s="11"/>
      <c r="W1" s="13" t="s">
        <v>3</v>
      </c>
      <c r="X1" s="13"/>
      <c r="Y1" s="13"/>
      <c r="Z1" s="13"/>
      <c r="AA1" s="13"/>
      <c r="AB1" s="13"/>
      <c r="AC1" s="13"/>
      <c r="AD1" s="13"/>
      <c r="AE1" s="13"/>
      <c r="AF1" s="13"/>
      <c r="AG1" s="11"/>
      <c r="AH1" s="11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5" t="s">
        <v>4</v>
      </c>
      <c r="BB1" s="15" t="s">
        <v>5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6" t="s">
        <v>6</v>
      </c>
      <c r="BU1" s="16" t="s">
        <v>6</v>
      </c>
    </row>
    <row r="2" spans="1:73" ht="36.950000000000003" customHeight="1">
      <c r="C2" s="176" t="s">
        <v>7</v>
      </c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77"/>
      <c r="W2" s="177"/>
      <c r="X2" s="177"/>
      <c r="Y2" s="177"/>
      <c r="Z2" s="177"/>
      <c r="AA2" s="177"/>
      <c r="AB2" s="177"/>
      <c r="AC2" s="177"/>
      <c r="AD2" s="177"/>
      <c r="AE2" s="177"/>
      <c r="AF2" s="177"/>
      <c r="AG2" s="177"/>
      <c r="AH2" s="177"/>
      <c r="AI2" s="177"/>
      <c r="AJ2" s="177"/>
      <c r="AK2" s="177"/>
      <c r="AL2" s="177"/>
      <c r="AM2" s="177"/>
      <c r="AN2" s="177"/>
      <c r="AO2" s="177"/>
      <c r="AP2" s="177"/>
      <c r="AR2" s="161" t="s">
        <v>8</v>
      </c>
      <c r="AS2" s="162"/>
      <c r="AT2" s="162"/>
      <c r="AU2" s="162"/>
      <c r="AV2" s="162"/>
      <c r="AW2" s="162"/>
      <c r="AX2" s="162"/>
      <c r="AY2" s="162"/>
      <c r="AZ2" s="162"/>
      <c r="BA2" s="162"/>
      <c r="BB2" s="162"/>
      <c r="BC2" s="162"/>
      <c r="BD2" s="162"/>
      <c r="BE2" s="162"/>
      <c r="BS2" s="18" t="s">
        <v>9</v>
      </c>
      <c r="BT2" s="18" t="s">
        <v>10</v>
      </c>
    </row>
    <row r="3" spans="1:73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1"/>
      <c r="BS3" s="18" t="s">
        <v>9</v>
      </c>
      <c r="BT3" s="18" t="s">
        <v>10</v>
      </c>
    </row>
    <row r="4" spans="1:73" ht="36.950000000000003" customHeight="1">
      <c r="B4" s="22"/>
      <c r="C4" s="153" t="s">
        <v>11</v>
      </c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4"/>
      <c r="R4" s="154"/>
      <c r="S4" s="154"/>
      <c r="T4" s="154"/>
      <c r="U4" s="154"/>
      <c r="V4" s="154"/>
      <c r="W4" s="154"/>
      <c r="X4" s="154"/>
      <c r="Y4" s="154"/>
      <c r="Z4" s="154"/>
      <c r="AA4" s="154"/>
      <c r="AB4" s="154"/>
      <c r="AC4" s="154"/>
      <c r="AD4" s="154"/>
      <c r="AE4" s="154"/>
      <c r="AF4" s="154"/>
      <c r="AG4" s="154"/>
      <c r="AH4" s="154"/>
      <c r="AI4" s="154"/>
      <c r="AJ4" s="154"/>
      <c r="AK4" s="154"/>
      <c r="AL4" s="154"/>
      <c r="AM4" s="154"/>
      <c r="AN4" s="154"/>
      <c r="AO4" s="154"/>
      <c r="AP4" s="154"/>
      <c r="AQ4" s="23"/>
      <c r="AS4" s="17" t="s">
        <v>12</v>
      </c>
      <c r="BS4" s="18" t="s">
        <v>13</v>
      </c>
    </row>
    <row r="5" spans="1:73" ht="14.45" customHeight="1">
      <c r="B5" s="22"/>
      <c r="C5" s="24"/>
      <c r="D5" s="25" t="s">
        <v>14</v>
      </c>
      <c r="E5" s="24"/>
      <c r="F5" s="24"/>
      <c r="G5" s="24"/>
      <c r="H5" s="24"/>
      <c r="I5" s="24"/>
      <c r="J5" s="24"/>
      <c r="K5" s="178" t="s">
        <v>15</v>
      </c>
      <c r="L5" s="175"/>
      <c r="M5" s="175"/>
      <c r="N5" s="175"/>
      <c r="O5" s="175"/>
      <c r="P5" s="175"/>
      <c r="Q5" s="175"/>
      <c r="R5" s="175"/>
      <c r="S5" s="175"/>
      <c r="T5" s="175"/>
      <c r="U5" s="175"/>
      <c r="V5" s="175"/>
      <c r="W5" s="175"/>
      <c r="X5" s="175"/>
      <c r="Y5" s="175"/>
      <c r="Z5" s="175"/>
      <c r="AA5" s="175"/>
      <c r="AB5" s="175"/>
      <c r="AC5" s="175"/>
      <c r="AD5" s="175"/>
      <c r="AE5" s="175"/>
      <c r="AF5" s="175"/>
      <c r="AG5" s="175"/>
      <c r="AH5" s="175"/>
      <c r="AI5" s="175"/>
      <c r="AJ5" s="175"/>
      <c r="AK5" s="175"/>
      <c r="AL5" s="175"/>
      <c r="AM5" s="175"/>
      <c r="AN5" s="175"/>
      <c r="AO5" s="175"/>
      <c r="AP5" s="24"/>
      <c r="AQ5" s="23"/>
      <c r="BS5" s="18" t="s">
        <v>9</v>
      </c>
    </row>
    <row r="6" spans="1:73" ht="36.950000000000003" customHeight="1">
      <c r="B6" s="22"/>
      <c r="C6" s="24"/>
      <c r="D6" s="27" t="s">
        <v>16</v>
      </c>
      <c r="E6" s="24"/>
      <c r="F6" s="24"/>
      <c r="G6" s="24"/>
      <c r="H6" s="24"/>
      <c r="I6" s="24"/>
      <c r="J6" s="24"/>
      <c r="K6" s="179" t="s">
        <v>132</v>
      </c>
      <c r="L6" s="175"/>
      <c r="M6" s="175"/>
      <c r="N6" s="175"/>
      <c r="O6" s="175"/>
      <c r="P6" s="175"/>
      <c r="Q6" s="175"/>
      <c r="R6" s="175"/>
      <c r="S6" s="175"/>
      <c r="T6" s="175"/>
      <c r="U6" s="175"/>
      <c r="V6" s="175"/>
      <c r="W6" s="175"/>
      <c r="X6" s="175"/>
      <c r="Y6" s="175"/>
      <c r="Z6" s="175"/>
      <c r="AA6" s="175"/>
      <c r="AB6" s="175"/>
      <c r="AC6" s="175"/>
      <c r="AD6" s="175"/>
      <c r="AE6" s="175"/>
      <c r="AF6" s="175"/>
      <c r="AG6" s="175"/>
      <c r="AH6" s="175"/>
      <c r="AI6" s="175"/>
      <c r="AJ6" s="175"/>
      <c r="AK6" s="175"/>
      <c r="AL6" s="175"/>
      <c r="AM6" s="175"/>
      <c r="AN6" s="175"/>
      <c r="AO6" s="175"/>
      <c r="AP6" s="24"/>
      <c r="AQ6" s="23"/>
      <c r="BS6" s="18" t="s">
        <v>9</v>
      </c>
    </row>
    <row r="7" spans="1:73" ht="14.45" customHeight="1">
      <c r="B7" s="22"/>
      <c r="C7" s="24"/>
      <c r="D7" s="28" t="s">
        <v>17</v>
      </c>
      <c r="E7" s="24"/>
      <c r="F7" s="24"/>
      <c r="G7" s="24"/>
      <c r="H7" s="24"/>
      <c r="I7" s="24"/>
      <c r="J7" s="24"/>
      <c r="K7" s="26" t="s">
        <v>5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8" t="s">
        <v>18</v>
      </c>
      <c r="AL7" s="24"/>
      <c r="AM7" s="24"/>
      <c r="AN7" s="26" t="s">
        <v>5</v>
      </c>
      <c r="AO7" s="24"/>
      <c r="AP7" s="24"/>
      <c r="AQ7" s="23"/>
      <c r="BS7" s="18" t="s">
        <v>9</v>
      </c>
    </row>
    <row r="8" spans="1:73" ht="14.45" customHeight="1">
      <c r="B8" s="22"/>
      <c r="C8" s="24"/>
      <c r="D8" s="28" t="s">
        <v>19</v>
      </c>
      <c r="E8" s="24"/>
      <c r="F8" s="24"/>
      <c r="G8" s="24"/>
      <c r="H8" s="24"/>
      <c r="I8" s="24"/>
      <c r="J8" s="24"/>
      <c r="K8" s="26" t="s">
        <v>20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8" t="s">
        <v>21</v>
      </c>
      <c r="AL8" s="24"/>
      <c r="AM8" s="24"/>
      <c r="AN8" s="26" t="s">
        <v>22</v>
      </c>
      <c r="AO8" s="24"/>
      <c r="AP8" s="24"/>
      <c r="AQ8" s="23"/>
      <c r="BS8" s="18" t="s">
        <v>9</v>
      </c>
    </row>
    <row r="9" spans="1:73" ht="14.45" customHeight="1">
      <c r="B9" s="22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3"/>
      <c r="BS9" s="18" t="s">
        <v>9</v>
      </c>
    </row>
    <row r="10" spans="1:73" ht="14.45" customHeight="1">
      <c r="B10" s="22"/>
      <c r="C10" s="24"/>
      <c r="D10" s="28" t="s">
        <v>23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8" t="s">
        <v>24</v>
      </c>
      <c r="AL10" s="24"/>
      <c r="AM10" s="24"/>
      <c r="AN10" s="26" t="s">
        <v>5</v>
      </c>
      <c r="AO10" s="24"/>
      <c r="AP10" s="24"/>
      <c r="AQ10" s="23"/>
      <c r="BS10" s="18" t="s">
        <v>9</v>
      </c>
    </row>
    <row r="11" spans="1:73" ht="18.399999999999999" customHeight="1">
      <c r="B11" s="22"/>
      <c r="C11" s="24"/>
      <c r="D11" s="24"/>
      <c r="E11" s="26" t="s">
        <v>25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8" t="s">
        <v>26</v>
      </c>
      <c r="AL11" s="24"/>
      <c r="AM11" s="24"/>
      <c r="AN11" s="26" t="s">
        <v>5</v>
      </c>
      <c r="AO11" s="24"/>
      <c r="AP11" s="24"/>
      <c r="AQ11" s="23"/>
      <c r="BS11" s="18" t="s">
        <v>9</v>
      </c>
    </row>
    <row r="12" spans="1:73" ht="6.95" customHeight="1">
      <c r="B12" s="22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3"/>
      <c r="BS12" s="18" t="s">
        <v>9</v>
      </c>
    </row>
    <row r="13" spans="1:73" ht="14.45" customHeight="1">
      <c r="B13" s="22"/>
      <c r="C13" s="24"/>
      <c r="D13" s="28" t="s">
        <v>27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8" t="s">
        <v>24</v>
      </c>
      <c r="AL13" s="24"/>
      <c r="AM13" s="24"/>
      <c r="AN13" s="26" t="s">
        <v>5</v>
      </c>
      <c r="AO13" s="24"/>
      <c r="AP13" s="24"/>
      <c r="AQ13" s="23"/>
      <c r="BS13" s="18" t="s">
        <v>9</v>
      </c>
    </row>
    <row r="14" spans="1:73" ht="15">
      <c r="B14" s="22"/>
      <c r="C14" s="24"/>
      <c r="D14" s="24"/>
      <c r="E14" s="26" t="s">
        <v>25</v>
      </c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8" t="s">
        <v>26</v>
      </c>
      <c r="AL14" s="24"/>
      <c r="AM14" s="24"/>
      <c r="AN14" s="26" t="s">
        <v>5</v>
      </c>
      <c r="AO14" s="24"/>
      <c r="AP14" s="24"/>
      <c r="AQ14" s="23"/>
      <c r="BS14" s="18" t="s">
        <v>9</v>
      </c>
    </row>
    <row r="15" spans="1:73" ht="6.95" customHeight="1">
      <c r="B15" s="22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3"/>
      <c r="BS15" s="18" t="s">
        <v>6</v>
      </c>
    </row>
    <row r="16" spans="1:73" ht="14.45" customHeight="1">
      <c r="B16" s="22"/>
      <c r="C16" s="24"/>
      <c r="D16" s="28" t="s">
        <v>28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8" t="s">
        <v>24</v>
      </c>
      <c r="AL16" s="24"/>
      <c r="AM16" s="24"/>
      <c r="AN16" s="26" t="s">
        <v>5</v>
      </c>
      <c r="AO16" s="24"/>
      <c r="AP16" s="24"/>
      <c r="AQ16" s="23"/>
      <c r="BS16" s="18" t="s">
        <v>6</v>
      </c>
    </row>
    <row r="17" spans="2:71" ht="18.399999999999999" customHeight="1">
      <c r="B17" s="22"/>
      <c r="C17" s="24"/>
      <c r="D17" s="24"/>
      <c r="E17" s="26" t="s">
        <v>25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8" t="s">
        <v>26</v>
      </c>
      <c r="AL17" s="24"/>
      <c r="AM17" s="24"/>
      <c r="AN17" s="26" t="s">
        <v>5</v>
      </c>
      <c r="AO17" s="24"/>
      <c r="AP17" s="24"/>
      <c r="AQ17" s="23"/>
      <c r="BS17" s="18" t="s">
        <v>29</v>
      </c>
    </row>
    <row r="18" spans="2:71" ht="6.95" customHeight="1">
      <c r="B18" s="22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3"/>
      <c r="BS18" s="18" t="s">
        <v>9</v>
      </c>
    </row>
    <row r="19" spans="2:71" ht="14.45" customHeight="1">
      <c r="B19" s="22"/>
      <c r="C19" s="24"/>
      <c r="D19" s="28" t="s">
        <v>30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8" t="s">
        <v>24</v>
      </c>
      <c r="AL19" s="24"/>
      <c r="AM19" s="24"/>
      <c r="AN19" s="26" t="s">
        <v>5</v>
      </c>
      <c r="AO19" s="24"/>
      <c r="AP19" s="24"/>
      <c r="AQ19" s="23"/>
      <c r="BS19" s="18" t="s">
        <v>9</v>
      </c>
    </row>
    <row r="20" spans="2:71" ht="18.399999999999999" customHeight="1">
      <c r="B20" s="22"/>
      <c r="C20" s="24"/>
      <c r="D20" s="24"/>
      <c r="E20" s="26" t="s">
        <v>25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8" t="s">
        <v>26</v>
      </c>
      <c r="AL20" s="24"/>
      <c r="AM20" s="24"/>
      <c r="AN20" s="26" t="s">
        <v>5</v>
      </c>
      <c r="AO20" s="24"/>
      <c r="AP20" s="24"/>
      <c r="AQ20" s="23"/>
    </row>
    <row r="21" spans="2:71" ht="6.95" customHeight="1">
      <c r="B21" s="22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3"/>
    </row>
    <row r="22" spans="2:71" ht="15">
      <c r="B22" s="22"/>
      <c r="C22" s="24"/>
      <c r="D22" s="28" t="s">
        <v>31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3"/>
    </row>
    <row r="23" spans="2:71" ht="16.5" customHeight="1">
      <c r="B23" s="22"/>
      <c r="C23" s="24"/>
      <c r="D23" s="24"/>
      <c r="E23" s="173" t="s">
        <v>5</v>
      </c>
      <c r="F23" s="173"/>
      <c r="G23" s="173"/>
      <c r="H23" s="173"/>
      <c r="I23" s="173"/>
      <c r="J23" s="173"/>
      <c r="K23" s="173"/>
      <c r="L23" s="173"/>
      <c r="M23" s="173"/>
      <c r="N23" s="173"/>
      <c r="O23" s="173"/>
      <c r="P23" s="173"/>
      <c r="Q23" s="173"/>
      <c r="R23" s="173"/>
      <c r="S23" s="173"/>
      <c r="T23" s="173"/>
      <c r="U23" s="173"/>
      <c r="V23" s="173"/>
      <c r="W23" s="173"/>
      <c r="X23" s="173"/>
      <c r="Y23" s="173"/>
      <c r="Z23" s="173"/>
      <c r="AA23" s="173"/>
      <c r="AB23" s="173"/>
      <c r="AC23" s="173"/>
      <c r="AD23" s="173"/>
      <c r="AE23" s="173"/>
      <c r="AF23" s="173"/>
      <c r="AG23" s="173"/>
      <c r="AH23" s="173"/>
      <c r="AI23" s="173"/>
      <c r="AJ23" s="173"/>
      <c r="AK23" s="173"/>
      <c r="AL23" s="173"/>
      <c r="AM23" s="173"/>
      <c r="AN23" s="173"/>
      <c r="AO23" s="24"/>
      <c r="AP23" s="24"/>
      <c r="AQ23" s="23"/>
    </row>
    <row r="24" spans="2:71" ht="6.95" customHeight="1">
      <c r="B24" s="22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3"/>
    </row>
    <row r="25" spans="2:71" ht="6.95" customHeight="1">
      <c r="B25" s="22"/>
      <c r="C25" s="24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4"/>
      <c r="AQ25" s="23"/>
    </row>
    <row r="26" spans="2:71" ht="14.45" customHeight="1">
      <c r="B26" s="22"/>
      <c r="C26" s="24"/>
      <c r="D26" s="30" t="s">
        <v>32</v>
      </c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174">
        <f>ROUND(AG87,2)</f>
        <v>0</v>
      </c>
      <c r="AL26" s="175"/>
      <c r="AM26" s="175"/>
      <c r="AN26" s="175"/>
      <c r="AO26" s="175"/>
      <c r="AP26" s="24"/>
      <c r="AQ26" s="23"/>
    </row>
    <row r="27" spans="2:71" ht="14.45" customHeight="1">
      <c r="B27" s="22"/>
      <c r="C27" s="24"/>
      <c r="D27" s="30" t="s">
        <v>33</v>
      </c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174">
        <f>ROUND(AG90,2)</f>
        <v>0</v>
      </c>
      <c r="AL27" s="174"/>
      <c r="AM27" s="174"/>
      <c r="AN27" s="174"/>
      <c r="AO27" s="174"/>
      <c r="AP27" s="24"/>
      <c r="AQ27" s="23"/>
    </row>
    <row r="28" spans="2:71" s="1" customFormat="1" ht="6.95" customHeight="1"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3"/>
    </row>
    <row r="29" spans="2:71" s="1" customFormat="1" ht="25.9" customHeight="1">
      <c r="B29" s="31"/>
      <c r="C29" s="32"/>
      <c r="D29" s="34" t="s">
        <v>34</v>
      </c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180">
        <f>ROUND(AK26+AK27,2)</f>
        <v>0</v>
      </c>
      <c r="AL29" s="181"/>
      <c r="AM29" s="181"/>
      <c r="AN29" s="181"/>
      <c r="AO29" s="181"/>
      <c r="AP29" s="32"/>
      <c r="AQ29" s="33"/>
    </row>
    <row r="30" spans="2:71" s="1" customFormat="1" ht="6.95" customHeight="1">
      <c r="B30" s="31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3"/>
    </row>
    <row r="31" spans="2:71" s="2" customFormat="1" ht="14.45" customHeight="1">
      <c r="B31" s="36"/>
      <c r="C31" s="37"/>
      <c r="D31" s="38" t="s">
        <v>35</v>
      </c>
      <c r="E31" s="37"/>
      <c r="F31" s="38" t="s">
        <v>36</v>
      </c>
      <c r="G31" s="37"/>
      <c r="H31" s="37"/>
      <c r="I31" s="37"/>
      <c r="J31" s="37"/>
      <c r="K31" s="37"/>
      <c r="L31" s="160">
        <v>0.2</v>
      </c>
      <c r="M31" s="146"/>
      <c r="N31" s="146"/>
      <c r="O31" s="146"/>
      <c r="P31" s="37"/>
      <c r="Q31" s="37"/>
      <c r="R31" s="37"/>
      <c r="S31" s="37"/>
      <c r="T31" s="40" t="s">
        <v>37</v>
      </c>
      <c r="U31" s="37"/>
      <c r="V31" s="37"/>
      <c r="W31" s="145">
        <f>ROUND(AZ87+SUM(CD91),2)</f>
        <v>0</v>
      </c>
      <c r="X31" s="146"/>
      <c r="Y31" s="146"/>
      <c r="Z31" s="146"/>
      <c r="AA31" s="146"/>
      <c r="AB31" s="146"/>
      <c r="AC31" s="146"/>
      <c r="AD31" s="146"/>
      <c r="AE31" s="146"/>
      <c r="AF31" s="37"/>
      <c r="AG31" s="37"/>
      <c r="AH31" s="37"/>
      <c r="AI31" s="37"/>
      <c r="AJ31" s="37"/>
      <c r="AK31" s="145">
        <f>ROUND(AV87+SUM(BY91),2)</f>
        <v>0</v>
      </c>
      <c r="AL31" s="146"/>
      <c r="AM31" s="146"/>
      <c r="AN31" s="146"/>
      <c r="AO31" s="146"/>
      <c r="AP31" s="37"/>
      <c r="AQ31" s="41"/>
    </row>
    <row r="32" spans="2:71" s="2" customFormat="1" ht="14.45" customHeight="1">
      <c r="B32" s="36"/>
      <c r="C32" s="37"/>
      <c r="D32" s="37"/>
      <c r="E32" s="37"/>
      <c r="F32" s="38" t="s">
        <v>38</v>
      </c>
      <c r="G32" s="37"/>
      <c r="H32" s="37"/>
      <c r="I32" s="37"/>
      <c r="J32" s="37"/>
      <c r="K32" s="37"/>
      <c r="L32" s="160">
        <v>0.2</v>
      </c>
      <c r="M32" s="146"/>
      <c r="N32" s="146"/>
      <c r="O32" s="146"/>
      <c r="P32" s="37"/>
      <c r="Q32" s="37"/>
      <c r="R32" s="37"/>
      <c r="S32" s="37"/>
      <c r="T32" s="40" t="s">
        <v>37</v>
      </c>
      <c r="U32" s="37"/>
      <c r="V32" s="37"/>
      <c r="W32" s="145">
        <f>ROUND(BA87+SUM(CE91),2)</f>
        <v>0</v>
      </c>
      <c r="X32" s="146"/>
      <c r="Y32" s="146"/>
      <c r="Z32" s="146"/>
      <c r="AA32" s="146"/>
      <c r="AB32" s="146"/>
      <c r="AC32" s="146"/>
      <c r="AD32" s="146"/>
      <c r="AE32" s="146"/>
      <c r="AF32" s="37"/>
      <c r="AG32" s="37"/>
      <c r="AH32" s="37"/>
      <c r="AI32" s="37"/>
      <c r="AJ32" s="37"/>
      <c r="AK32" s="145">
        <f>ROUND(AW87+SUM(BZ91),2)</f>
        <v>0</v>
      </c>
      <c r="AL32" s="146"/>
      <c r="AM32" s="146"/>
      <c r="AN32" s="146"/>
      <c r="AO32" s="146"/>
      <c r="AP32" s="37"/>
      <c r="AQ32" s="41"/>
    </row>
    <row r="33" spans="2:43" s="2" customFormat="1" ht="14.45" hidden="1" customHeight="1">
      <c r="B33" s="36"/>
      <c r="C33" s="37"/>
      <c r="D33" s="37"/>
      <c r="E33" s="37"/>
      <c r="F33" s="38" t="s">
        <v>39</v>
      </c>
      <c r="G33" s="37"/>
      <c r="H33" s="37"/>
      <c r="I33" s="37"/>
      <c r="J33" s="37"/>
      <c r="K33" s="37"/>
      <c r="L33" s="160">
        <v>0.2</v>
      </c>
      <c r="M33" s="146"/>
      <c r="N33" s="146"/>
      <c r="O33" s="146"/>
      <c r="P33" s="37"/>
      <c r="Q33" s="37"/>
      <c r="R33" s="37"/>
      <c r="S33" s="37"/>
      <c r="T33" s="40" t="s">
        <v>37</v>
      </c>
      <c r="U33" s="37"/>
      <c r="V33" s="37"/>
      <c r="W33" s="145">
        <f>ROUND(BB87+SUM(CF91),2)</f>
        <v>0</v>
      </c>
      <c r="X33" s="146"/>
      <c r="Y33" s="146"/>
      <c r="Z33" s="146"/>
      <c r="AA33" s="146"/>
      <c r="AB33" s="146"/>
      <c r="AC33" s="146"/>
      <c r="AD33" s="146"/>
      <c r="AE33" s="146"/>
      <c r="AF33" s="37"/>
      <c r="AG33" s="37"/>
      <c r="AH33" s="37"/>
      <c r="AI33" s="37"/>
      <c r="AJ33" s="37"/>
      <c r="AK33" s="145">
        <v>0</v>
      </c>
      <c r="AL33" s="146"/>
      <c r="AM33" s="146"/>
      <c r="AN33" s="146"/>
      <c r="AO33" s="146"/>
      <c r="AP33" s="37"/>
      <c r="AQ33" s="41"/>
    </row>
    <row r="34" spans="2:43" s="2" customFormat="1" ht="14.45" hidden="1" customHeight="1">
      <c r="B34" s="36"/>
      <c r="C34" s="37"/>
      <c r="D34" s="37"/>
      <c r="E34" s="37"/>
      <c r="F34" s="38" t="s">
        <v>40</v>
      </c>
      <c r="G34" s="37"/>
      <c r="H34" s="37"/>
      <c r="I34" s="37"/>
      <c r="J34" s="37"/>
      <c r="K34" s="37"/>
      <c r="L34" s="160">
        <v>0.2</v>
      </c>
      <c r="M34" s="146"/>
      <c r="N34" s="146"/>
      <c r="O34" s="146"/>
      <c r="P34" s="37"/>
      <c r="Q34" s="37"/>
      <c r="R34" s="37"/>
      <c r="S34" s="37"/>
      <c r="T34" s="40" t="s">
        <v>37</v>
      </c>
      <c r="U34" s="37"/>
      <c r="V34" s="37"/>
      <c r="W34" s="145">
        <f>ROUND(BC87+SUM(CG91),2)</f>
        <v>0</v>
      </c>
      <c r="X34" s="146"/>
      <c r="Y34" s="146"/>
      <c r="Z34" s="146"/>
      <c r="AA34" s="146"/>
      <c r="AB34" s="146"/>
      <c r="AC34" s="146"/>
      <c r="AD34" s="146"/>
      <c r="AE34" s="146"/>
      <c r="AF34" s="37"/>
      <c r="AG34" s="37"/>
      <c r="AH34" s="37"/>
      <c r="AI34" s="37"/>
      <c r="AJ34" s="37"/>
      <c r="AK34" s="145">
        <v>0</v>
      </c>
      <c r="AL34" s="146"/>
      <c r="AM34" s="146"/>
      <c r="AN34" s="146"/>
      <c r="AO34" s="146"/>
      <c r="AP34" s="37"/>
      <c r="AQ34" s="41"/>
    </row>
    <row r="35" spans="2:43" s="2" customFormat="1" ht="14.45" hidden="1" customHeight="1">
      <c r="B35" s="36"/>
      <c r="C35" s="37"/>
      <c r="D35" s="37"/>
      <c r="E35" s="37"/>
      <c r="F35" s="38" t="s">
        <v>41</v>
      </c>
      <c r="G35" s="37"/>
      <c r="H35" s="37"/>
      <c r="I35" s="37"/>
      <c r="J35" s="37"/>
      <c r="K35" s="37"/>
      <c r="L35" s="160">
        <v>0</v>
      </c>
      <c r="M35" s="146"/>
      <c r="N35" s="146"/>
      <c r="O35" s="146"/>
      <c r="P35" s="37"/>
      <c r="Q35" s="37"/>
      <c r="R35" s="37"/>
      <c r="S35" s="37"/>
      <c r="T35" s="40" t="s">
        <v>37</v>
      </c>
      <c r="U35" s="37"/>
      <c r="V35" s="37"/>
      <c r="W35" s="145">
        <f>ROUND(BD87+SUM(CH91),2)</f>
        <v>0</v>
      </c>
      <c r="X35" s="146"/>
      <c r="Y35" s="146"/>
      <c r="Z35" s="146"/>
      <c r="AA35" s="146"/>
      <c r="AB35" s="146"/>
      <c r="AC35" s="146"/>
      <c r="AD35" s="146"/>
      <c r="AE35" s="146"/>
      <c r="AF35" s="37"/>
      <c r="AG35" s="37"/>
      <c r="AH35" s="37"/>
      <c r="AI35" s="37"/>
      <c r="AJ35" s="37"/>
      <c r="AK35" s="145">
        <v>0</v>
      </c>
      <c r="AL35" s="146"/>
      <c r="AM35" s="146"/>
      <c r="AN35" s="146"/>
      <c r="AO35" s="146"/>
      <c r="AP35" s="37"/>
      <c r="AQ35" s="41"/>
    </row>
    <row r="36" spans="2:43" s="1" customFormat="1" ht="6.95" customHeight="1"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3"/>
    </row>
    <row r="37" spans="2:43" s="1" customFormat="1" ht="25.9" customHeight="1">
      <c r="B37" s="31"/>
      <c r="C37" s="42"/>
      <c r="D37" s="43" t="s">
        <v>42</v>
      </c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5" t="s">
        <v>43</v>
      </c>
      <c r="U37" s="44"/>
      <c r="V37" s="44"/>
      <c r="W37" s="44"/>
      <c r="X37" s="148" t="s">
        <v>44</v>
      </c>
      <c r="Y37" s="149"/>
      <c r="Z37" s="149"/>
      <c r="AA37" s="149"/>
      <c r="AB37" s="149"/>
      <c r="AC37" s="44"/>
      <c r="AD37" s="44"/>
      <c r="AE37" s="44"/>
      <c r="AF37" s="44"/>
      <c r="AG37" s="44"/>
      <c r="AH37" s="44"/>
      <c r="AI37" s="44"/>
      <c r="AJ37" s="44"/>
      <c r="AK37" s="150">
        <f>SUM(AK29:AK35)</f>
        <v>0</v>
      </c>
      <c r="AL37" s="149"/>
      <c r="AM37" s="149"/>
      <c r="AN37" s="149"/>
      <c r="AO37" s="151"/>
      <c r="AP37" s="42"/>
      <c r="AQ37" s="33"/>
    </row>
    <row r="38" spans="2:43" s="1" customFormat="1" ht="14.45" customHeight="1">
      <c r="B38" s="31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32"/>
      <c r="AP38" s="32"/>
      <c r="AQ38" s="33"/>
    </row>
    <row r="39" spans="2:43">
      <c r="B39" s="22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  <c r="AQ39" s="23"/>
    </row>
    <row r="40" spans="2:43">
      <c r="B40" s="22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3"/>
    </row>
    <row r="41" spans="2:43">
      <c r="B41" s="22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3"/>
    </row>
    <row r="42" spans="2:43">
      <c r="B42" s="22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3"/>
    </row>
    <row r="43" spans="2:43">
      <c r="B43" s="22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3"/>
    </row>
    <row r="44" spans="2:43">
      <c r="B44" s="22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/>
      <c r="AP44" s="24"/>
      <c r="AQ44" s="23"/>
    </row>
    <row r="45" spans="2:43">
      <c r="B45" s="22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24"/>
      <c r="AL45" s="24"/>
      <c r="AM45" s="24"/>
      <c r="AN45" s="24"/>
      <c r="AO45" s="24"/>
      <c r="AP45" s="24"/>
      <c r="AQ45" s="23"/>
    </row>
    <row r="46" spans="2:43">
      <c r="B46" s="22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4"/>
      <c r="AL46" s="24"/>
      <c r="AM46" s="24"/>
      <c r="AN46" s="24"/>
      <c r="AO46" s="24"/>
      <c r="AP46" s="24"/>
      <c r="AQ46" s="23"/>
    </row>
    <row r="47" spans="2:43">
      <c r="B47" s="22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3"/>
    </row>
    <row r="48" spans="2:43">
      <c r="B48" s="22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3"/>
    </row>
    <row r="49" spans="2:43" s="1" customFormat="1" ht="15">
      <c r="B49" s="31"/>
      <c r="C49" s="32"/>
      <c r="D49" s="46" t="s">
        <v>45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8"/>
      <c r="AA49" s="32"/>
      <c r="AB49" s="32"/>
      <c r="AC49" s="46" t="s">
        <v>46</v>
      </c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8"/>
      <c r="AP49" s="32"/>
      <c r="AQ49" s="33"/>
    </row>
    <row r="50" spans="2:43">
      <c r="B50" s="22"/>
      <c r="C50" s="24"/>
      <c r="D50" s="49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50"/>
      <c r="AA50" s="24"/>
      <c r="AB50" s="24"/>
      <c r="AC50" s="49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50"/>
      <c r="AP50" s="24"/>
      <c r="AQ50" s="23"/>
    </row>
    <row r="51" spans="2:43">
      <c r="B51" s="22"/>
      <c r="C51" s="24"/>
      <c r="D51" s="49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50"/>
      <c r="AA51" s="24"/>
      <c r="AB51" s="24"/>
      <c r="AC51" s="49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50"/>
      <c r="AP51" s="24"/>
      <c r="AQ51" s="23"/>
    </row>
    <row r="52" spans="2:43">
      <c r="B52" s="22"/>
      <c r="C52" s="24"/>
      <c r="D52" s="49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50"/>
      <c r="AA52" s="24"/>
      <c r="AB52" s="24"/>
      <c r="AC52" s="49"/>
      <c r="AD52" s="24"/>
      <c r="AE52" s="24"/>
      <c r="AF52" s="24"/>
      <c r="AG52" s="24"/>
      <c r="AH52" s="24"/>
      <c r="AI52" s="24"/>
      <c r="AJ52" s="24"/>
      <c r="AK52" s="24"/>
      <c r="AL52" s="24"/>
      <c r="AM52" s="24"/>
      <c r="AN52" s="24"/>
      <c r="AO52" s="50"/>
      <c r="AP52" s="24"/>
      <c r="AQ52" s="23"/>
    </row>
    <row r="53" spans="2:43">
      <c r="B53" s="22"/>
      <c r="C53" s="24"/>
      <c r="D53" s="49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50"/>
      <c r="AA53" s="24"/>
      <c r="AB53" s="24"/>
      <c r="AC53" s="49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50"/>
      <c r="AP53" s="24"/>
      <c r="AQ53" s="23"/>
    </row>
    <row r="54" spans="2:43">
      <c r="B54" s="22"/>
      <c r="C54" s="24"/>
      <c r="D54" s="49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50"/>
      <c r="AA54" s="24"/>
      <c r="AB54" s="24"/>
      <c r="AC54" s="49"/>
      <c r="AD54" s="24"/>
      <c r="AE54" s="24"/>
      <c r="AF54" s="24"/>
      <c r="AG54" s="24"/>
      <c r="AH54" s="24"/>
      <c r="AI54" s="24"/>
      <c r="AJ54" s="24"/>
      <c r="AK54" s="24"/>
      <c r="AL54" s="24"/>
      <c r="AM54" s="24"/>
      <c r="AN54" s="24"/>
      <c r="AO54" s="50"/>
      <c r="AP54" s="24"/>
      <c r="AQ54" s="23"/>
    </row>
    <row r="55" spans="2:43">
      <c r="B55" s="22"/>
      <c r="C55" s="24"/>
      <c r="D55" s="49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50"/>
      <c r="AA55" s="24"/>
      <c r="AB55" s="24"/>
      <c r="AC55" s="49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50"/>
      <c r="AP55" s="24"/>
      <c r="AQ55" s="23"/>
    </row>
    <row r="56" spans="2:43">
      <c r="B56" s="22"/>
      <c r="C56" s="24"/>
      <c r="D56" s="49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50"/>
      <c r="AA56" s="24"/>
      <c r="AB56" s="24"/>
      <c r="AC56" s="49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50"/>
      <c r="AP56" s="24"/>
      <c r="AQ56" s="23"/>
    </row>
    <row r="57" spans="2:43">
      <c r="B57" s="22"/>
      <c r="C57" s="24"/>
      <c r="D57" s="49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50"/>
      <c r="AA57" s="24"/>
      <c r="AB57" s="24"/>
      <c r="AC57" s="49"/>
      <c r="AD57" s="24"/>
      <c r="AE57" s="24"/>
      <c r="AF57" s="24"/>
      <c r="AG57" s="24"/>
      <c r="AH57" s="24"/>
      <c r="AI57" s="24"/>
      <c r="AJ57" s="24"/>
      <c r="AK57" s="24"/>
      <c r="AL57" s="24"/>
      <c r="AM57" s="24"/>
      <c r="AN57" s="24"/>
      <c r="AO57" s="50"/>
      <c r="AP57" s="24"/>
      <c r="AQ57" s="23"/>
    </row>
    <row r="58" spans="2:43" s="1" customFormat="1" ht="15">
      <c r="B58" s="31"/>
      <c r="C58" s="32"/>
      <c r="D58" s="51" t="s">
        <v>47</v>
      </c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3" t="s">
        <v>48</v>
      </c>
      <c r="S58" s="52"/>
      <c r="T58" s="52"/>
      <c r="U58" s="52"/>
      <c r="V58" s="52"/>
      <c r="W58" s="52"/>
      <c r="X58" s="52"/>
      <c r="Y58" s="52"/>
      <c r="Z58" s="54"/>
      <c r="AA58" s="32"/>
      <c r="AB58" s="32"/>
      <c r="AC58" s="51" t="s">
        <v>47</v>
      </c>
      <c r="AD58" s="52"/>
      <c r="AE58" s="52"/>
      <c r="AF58" s="52"/>
      <c r="AG58" s="52"/>
      <c r="AH58" s="52"/>
      <c r="AI58" s="52"/>
      <c r="AJ58" s="52"/>
      <c r="AK58" s="52"/>
      <c r="AL58" s="52"/>
      <c r="AM58" s="53" t="s">
        <v>48</v>
      </c>
      <c r="AN58" s="52"/>
      <c r="AO58" s="54"/>
      <c r="AP58" s="32"/>
      <c r="AQ58" s="33"/>
    </row>
    <row r="59" spans="2:43">
      <c r="B59" s="22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24"/>
      <c r="AE59" s="24"/>
      <c r="AF59" s="24"/>
      <c r="AG59" s="24"/>
      <c r="AH59" s="24"/>
      <c r="AI59" s="24"/>
      <c r="AJ59" s="24"/>
      <c r="AK59" s="24"/>
      <c r="AL59" s="24"/>
      <c r="AM59" s="24"/>
      <c r="AN59" s="24"/>
      <c r="AO59" s="24"/>
      <c r="AP59" s="24"/>
      <c r="AQ59" s="23"/>
    </row>
    <row r="60" spans="2:43" s="1" customFormat="1" ht="15">
      <c r="B60" s="31"/>
      <c r="C60" s="32"/>
      <c r="D60" s="46" t="s">
        <v>49</v>
      </c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8"/>
      <c r="AA60" s="32"/>
      <c r="AB60" s="32"/>
      <c r="AC60" s="46" t="s">
        <v>50</v>
      </c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8"/>
      <c r="AP60" s="32"/>
      <c r="AQ60" s="33"/>
    </row>
    <row r="61" spans="2:43">
      <c r="B61" s="22"/>
      <c r="C61" s="24"/>
      <c r="D61" s="49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50"/>
      <c r="AA61" s="24"/>
      <c r="AB61" s="24"/>
      <c r="AC61" s="49"/>
      <c r="AD61" s="24"/>
      <c r="AE61" s="24"/>
      <c r="AF61" s="24"/>
      <c r="AG61" s="24"/>
      <c r="AH61" s="24"/>
      <c r="AI61" s="24"/>
      <c r="AJ61" s="24"/>
      <c r="AK61" s="24"/>
      <c r="AL61" s="24"/>
      <c r="AM61" s="24"/>
      <c r="AN61" s="24"/>
      <c r="AO61" s="50"/>
      <c r="AP61" s="24"/>
      <c r="AQ61" s="23"/>
    </row>
    <row r="62" spans="2:43">
      <c r="B62" s="22"/>
      <c r="C62" s="24"/>
      <c r="D62" s="49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50"/>
      <c r="AA62" s="24"/>
      <c r="AB62" s="24"/>
      <c r="AC62" s="49"/>
      <c r="AD62" s="24"/>
      <c r="AE62" s="24"/>
      <c r="AF62" s="24"/>
      <c r="AG62" s="24"/>
      <c r="AH62" s="24"/>
      <c r="AI62" s="24"/>
      <c r="AJ62" s="24"/>
      <c r="AK62" s="24"/>
      <c r="AL62" s="24"/>
      <c r="AM62" s="24"/>
      <c r="AN62" s="24"/>
      <c r="AO62" s="50"/>
      <c r="AP62" s="24"/>
      <c r="AQ62" s="23"/>
    </row>
    <row r="63" spans="2:43">
      <c r="B63" s="22"/>
      <c r="C63" s="24"/>
      <c r="D63" s="49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50"/>
      <c r="AA63" s="24"/>
      <c r="AB63" s="24"/>
      <c r="AC63" s="49"/>
      <c r="AD63" s="24"/>
      <c r="AE63" s="24"/>
      <c r="AF63" s="24"/>
      <c r="AG63" s="24"/>
      <c r="AH63" s="24"/>
      <c r="AI63" s="24"/>
      <c r="AJ63" s="24"/>
      <c r="AK63" s="24"/>
      <c r="AL63" s="24"/>
      <c r="AM63" s="24"/>
      <c r="AN63" s="24"/>
      <c r="AO63" s="50"/>
      <c r="AP63" s="24"/>
      <c r="AQ63" s="23"/>
    </row>
    <row r="64" spans="2:43">
      <c r="B64" s="22"/>
      <c r="C64" s="24"/>
      <c r="D64" s="49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50"/>
      <c r="AA64" s="24"/>
      <c r="AB64" s="24"/>
      <c r="AC64" s="49"/>
      <c r="AD64" s="24"/>
      <c r="AE64" s="24"/>
      <c r="AF64" s="24"/>
      <c r="AG64" s="24"/>
      <c r="AH64" s="24"/>
      <c r="AI64" s="24"/>
      <c r="AJ64" s="24"/>
      <c r="AK64" s="24"/>
      <c r="AL64" s="24"/>
      <c r="AM64" s="24"/>
      <c r="AN64" s="24"/>
      <c r="AO64" s="50"/>
      <c r="AP64" s="24"/>
      <c r="AQ64" s="23"/>
    </row>
    <row r="65" spans="2:43">
      <c r="B65" s="22"/>
      <c r="C65" s="24"/>
      <c r="D65" s="49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50"/>
      <c r="AA65" s="24"/>
      <c r="AB65" s="24"/>
      <c r="AC65" s="49"/>
      <c r="AD65" s="24"/>
      <c r="AE65" s="24"/>
      <c r="AF65" s="24"/>
      <c r="AG65" s="24"/>
      <c r="AH65" s="24"/>
      <c r="AI65" s="24"/>
      <c r="AJ65" s="24"/>
      <c r="AK65" s="24"/>
      <c r="AL65" s="24"/>
      <c r="AM65" s="24"/>
      <c r="AN65" s="24"/>
      <c r="AO65" s="50"/>
      <c r="AP65" s="24"/>
      <c r="AQ65" s="23"/>
    </row>
    <row r="66" spans="2:43">
      <c r="B66" s="22"/>
      <c r="C66" s="24"/>
      <c r="D66" s="49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50"/>
      <c r="AA66" s="24"/>
      <c r="AB66" s="24"/>
      <c r="AC66" s="49"/>
      <c r="AD66" s="24"/>
      <c r="AE66" s="24"/>
      <c r="AF66" s="24"/>
      <c r="AG66" s="24"/>
      <c r="AH66" s="24"/>
      <c r="AI66" s="24"/>
      <c r="AJ66" s="24"/>
      <c r="AK66" s="24"/>
      <c r="AL66" s="24"/>
      <c r="AM66" s="24"/>
      <c r="AN66" s="24"/>
      <c r="AO66" s="50"/>
      <c r="AP66" s="24"/>
      <c r="AQ66" s="23"/>
    </row>
    <row r="67" spans="2:43">
      <c r="B67" s="22"/>
      <c r="C67" s="24"/>
      <c r="D67" s="49"/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50"/>
      <c r="AA67" s="24"/>
      <c r="AB67" s="24"/>
      <c r="AC67" s="49"/>
      <c r="AD67" s="24"/>
      <c r="AE67" s="24"/>
      <c r="AF67" s="24"/>
      <c r="AG67" s="24"/>
      <c r="AH67" s="24"/>
      <c r="AI67" s="24"/>
      <c r="AJ67" s="24"/>
      <c r="AK67" s="24"/>
      <c r="AL67" s="24"/>
      <c r="AM67" s="24"/>
      <c r="AN67" s="24"/>
      <c r="AO67" s="50"/>
      <c r="AP67" s="24"/>
      <c r="AQ67" s="23"/>
    </row>
    <row r="68" spans="2:43">
      <c r="B68" s="22"/>
      <c r="C68" s="24"/>
      <c r="D68" s="49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50"/>
      <c r="AA68" s="24"/>
      <c r="AB68" s="24"/>
      <c r="AC68" s="49"/>
      <c r="AD68" s="24"/>
      <c r="AE68" s="24"/>
      <c r="AF68" s="24"/>
      <c r="AG68" s="24"/>
      <c r="AH68" s="24"/>
      <c r="AI68" s="24"/>
      <c r="AJ68" s="24"/>
      <c r="AK68" s="24"/>
      <c r="AL68" s="24"/>
      <c r="AM68" s="24"/>
      <c r="AN68" s="24"/>
      <c r="AO68" s="50"/>
      <c r="AP68" s="24"/>
      <c r="AQ68" s="23"/>
    </row>
    <row r="69" spans="2:43" s="1" customFormat="1" ht="15">
      <c r="B69" s="31"/>
      <c r="C69" s="32"/>
      <c r="D69" s="51" t="s">
        <v>47</v>
      </c>
      <c r="E69" s="52"/>
      <c r="F69" s="52"/>
      <c r="G69" s="52"/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3" t="s">
        <v>48</v>
      </c>
      <c r="S69" s="52"/>
      <c r="T69" s="52"/>
      <c r="U69" s="52"/>
      <c r="V69" s="52"/>
      <c r="W69" s="52"/>
      <c r="X69" s="52"/>
      <c r="Y69" s="52"/>
      <c r="Z69" s="54"/>
      <c r="AA69" s="32"/>
      <c r="AB69" s="32"/>
      <c r="AC69" s="51" t="s">
        <v>47</v>
      </c>
      <c r="AD69" s="52"/>
      <c r="AE69" s="52"/>
      <c r="AF69" s="52"/>
      <c r="AG69" s="52"/>
      <c r="AH69" s="52"/>
      <c r="AI69" s="52"/>
      <c r="AJ69" s="52"/>
      <c r="AK69" s="52"/>
      <c r="AL69" s="52"/>
      <c r="AM69" s="53" t="s">
        <v>48</v>
      </c>
      <c r="AN69" s="52"/>
      <c r="AO69" s="54"/>
      <c r="AP69" s="32"/>
      <c r="AQ69" s="33"/>
    </row>
    <row r="70" spans="2:43" s="1" customFormat="1" ht="6.95" customHeight="1">
      <c r="B70" s="31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  <c r="AF70" s="32"/>
      <c r="AG70" s="32"/>
      <c r="AH70" s="32"/>
      <c r="AI70" s="32"/>
      <c r="AJ70" s="32"/>
      <c r="AK70" s="32"/>
      <c r="AL70" s="32"/>
      <c r="AM70" s="32"/>
      <c r="AN70" s="32"/>
      <c r="AO70" s="32"/>
      <c r="AP70" s="32"/>
      <c r="AQ70" s="33"/>
    </row>
    <row r="71" spans="2:43" s="1" customFormat="1" ht="6.95" customHeight="1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6"/>
      <c r="S71" s="56"/>
      <c r="T71" s="56"/>
      <c r="U71" s="56"/>
      <c r="V71" s="56"/>
      <c r="W71" s="56"/>
      <c r="X71" s="56"/>
      <c r="Y71" s="56"/>
      <c r="Z71" s="56"/>
      <c r="AA71" s="56"/>
      <c r="AB71" s="56"/>
      <c r="AC71" s="56"/>
      <c r="AD71" s="56"/>
      <c r="AE71" s="56"/>
      <c r="AF71" s="56"/>
      <c r="AG71" s="56"/>
      <c r="AH71" s="56"/>
      <c r="AI71" s="56"/>
      <c r="AJ71" s="56"/>
      <c r="AK71" s="56"/>
      <c r="AL71" s="56"/>
      <c r="AM71" s="56"/>
      <c r="AN71" s="56"/>
      <c r="AO71" s="56"/>
      <c r="AP71" s="56"/>
      <c r="AQ71" s="57"/>
    </row>
    <row r="75" spans="2:43" s="1" customFormat="1" ht="6.95" customHeight="1">
      <c r="B75" s="58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60"/>
    </row>
    <row r="76" spans="2:43" s="1" customFormat="1" ht="36.950000000000003" customHeight="1">
      <c r="B76" s="31"/>
      <c r="C76" s="153" t="s">
        <v>51</v>
      </c>
      <c r="D76" s="154"/>
      <c r="E76" s="154"/>
      <c r="F76" s="154"/>
      <c r="G76" s="154"/>
      <c r="H76" s="154"/>
      <c r="I76" s="154"/>
      <c r="J76" s="154"/>
      <c r="K76" s="154"/>
      <c r="L76" s="154"/>
      <c r="M76" s="154"/>
      <c r="N76" s="154"/>
      <c r="O76" s="154"/>
      <c r="P76" s="154"/>
      <c r="Q76" s="154"/>
      <c r="R76" s="154"/>
      <c r="S76" s="154"/>
      <c r="T76" s="154"/>
      <c r="U76" s="154"/>
      <c r="V76" s="154"/>
      <c r="W76" s="154"/>
      <c r="X76" s="154"/>
      <c r="Y76" s="154"/>
      <c r="Z76" s="154"/>
      <c r="AA76" s="154"/>
      <c r="AB76" s="154"/>
      <c r="AC76" s="154"/>
      <c r="AD76" s="154"/>
      <c r="AE76" s="154"/>
      <c r="AF76" s="154"/>
      <c r="AG76" s="154"/>
      <c r="AH76" s="154"/>
      <c r="AI76" s="154"/>
      <c r="AJ76" s="154"/>
      <c r="AK76" s="154"/>
      <c r="AL76" s="154"/>
      <c r="AM76" s="154"/>
      <c r="AN76" s="154"/>
      <c r="AO76" s="154"/>
      <c r="AP76" s="154"/>
      <c r="AQ76" s="33"/>
    </row>
    <row r="77" spans="2:43" s="3" customFormat="1" ht="14.45" customHeight="1">
      <c r="B77" s="61"/>
      <c r="C77" s="28" t="s">
        <v>14</v>
      </c>
      <c r="D77" s="62"/>
      <c r="E77" s="62"/>
      <c r="F77" s="62"/>
      <c r="G77" s="62"/>
      <c r="H77" s="62"/>
      <c r="I77" s="62"/>
      <c r="J77" s="62"/>
      <c r="K77" s="62"/>
      <c r="L77" s="62" t="str">
        <f>K5</f>
        <v>D2018-42</v>
      </c>
      <c r="M77" s="62"/>
      <c r="N77" s="62"/>
      <c r="O77" s="62"/>
      <c r="P77" s="62"/>
      <c r="Q77" s="62"/>
      <c r="R77" s="62"/>
      <c r="S77" s="62"/>
      <c r="T77" s="62"/>
      <c r="U77" s="62"/>
      <c r="V77" s="62"/>
      <c r="W77" s="62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62"/>
      <c r="AM77" s="62"/>
      <c r="AN77" s="62"/>
      <c r="AO77" s="62"/>
      <c r="AP77" s="62"/>
      <c r="AQ77" s="63"/>
    </row>
    <row r="78" spans="2:43" s="4" customFormat="1" ht="36.950000000000003" customHeight="1">
      <c r="B78" s="64"/>
      <c r="C78" s="65" t="s">
        <v>16</v>
      </c>
      <c r="D78" s="66"/>
      <c r="E78" s="66"/>
      <c r="F78" s="66"/>
      <c r="G78" s="66"/>
      <c r="H78" s="66"/>
      <c r="I78" s="66"/>
      <c r="J78" s="66"/>
      <c r="K78" s="66"/>
      <c r="L78" s="155" t="str">
        <f>K6</f>
        <v>Komplexná  rekonštrukcia  kuchyne a práčovne                        Nemocnica s poliklinikou Myjava</v>
      </c>
      <c r="M78" s="156"/>
      <c r="N78" s="156"/>
      <c r="O78" s="156"/>
      <c r="P78" s="156"/>
      <c r="Q78" s="156"/>
      <c r="R78" s="156"/>
      <c r="S78" s="156"/>
      <c r="T78" s="156"/>
      <c r="U78" s="156"/>
      <c r="V78" s="156"/>
      <c r="W78" s="156"/>
      <c r="X78" s="156"/>
      <c r="Y78" s="156"/>
      <c r="Z78" s="156"/>
      <c r="AA78" s="156"/>
      <c r="AB78" s="156"/>
      <c r="AC78" s="156"/>
      <c r="AD78" s="156"/>
      <c r="AE78" s="156"/>
      <c r="AF78" s="156"/>
      <c r="AG78" s="156"/>
      <c r="AH78" s="156"/>
      <c r="AI78" s="156"/>
      <c r="AJ78" s="156"/>
      <c r="AK78" s="156"/>
      <c r="AL78" s="156"/>
      <c r="AM78" s="156"/>
      <c r="AN78" s="156"/>
      <c r="AO78" s="156"/>
      <c r="AP78" s="66"/>
      <c r="AQ78" s="67"/>
    </row>
    <row r="79" spans="2:43" s="1" customFormat="1" ht="6.95" customHeight="1">
      <c r="B79" s="31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2"/>
      <c r="AK79" s="32"/>
      <c r="AL79" s="32"/>
      <c r="AM79" s="32"/>
      <c r="AN79" s="32"/>
      <c r="AO79" s="32"/>
      <c r="AP79" s="32"/>
      <c r="AQ79" s="33"/>
    </row>
    <row r="80" spans="2:43" s="1" customFormat="1" ht="15">
      <c r="B80" s="31"/>
      <c r="C80" s="28" t="s">
        <v>19</v>
      </c>
      <c r="D80" s="32"/>
      <c r="E80" s="32"/>
      <c r="F80" s="32"/>
      <c r="G80" s="32"/>
      <c r="H80" s="32"/>
      <c r="I80" s="32"/>
      <c r="J80" s="32"/>
      <c r="K80" s="32"/>
      <c r="L80" s="68" t="str">
        <f>IF(K8="","",K8)</f>
        <v>Myjava</v>
      </c>
      <c r="M80" s="32"/>
      <c r="N80" s="32"/>
      <c r="O80" s="32"/>
      <c r="P80" s="32"/>
      <c r="Q80" s="32"/>
      <c r="R80" s="32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F80" s="32"/>
      <c r="AG80" s="32"/>
      <c r="AH80" s="32"/>
      <c r="AI80" s="28" t="s">
        <v>21</v>
      </c>
      <c r="AJ80" s="32"/>
      <c r="AK80" s="32"/>
      <c r="AL80" s="32"/>
      <c r="AM80" s="69" t="str">
        <f>IF(AN8= "","",AN8)</f>
        <v>12. 12. 2018</v>
      </c>
      <c r="AN80" s="32"/>
      <c r="AO80" s="32"/>
      <c r="AP80" s="32"/>
      <c r="AQ80" s="33"/>
    </row>
    <row r="81" spans="1:76" s="1" customFormat="1" ht="6.95" customHeight="1">
      <c r="B81" s="31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F81" s="32"/>
      <c r="AG81" s="32"/>
      <c r="AH81" s="32"/>
      <c r="AI81" s="32"/>
      <c r="AJ81" s="32"/>
      <c r="AK81" s="32"/>
      <c r="AL81" s="32"/>
      <c r="AM81" s="32"/>
      <c r="AN81" s="32"/>
      <c r="AO81" s="32"/>
      <c r="AP81" s="32"/>
      <c r="AQ81" s="33"/>
    </row>
    <row r="82" spans="1:76" s="1" customFormat="1" ht="15">
      <c r="B82" s="31"/>
      <c r="C82" s="28" t="s">
        <v>23</v>
      </c>
      <c r="D82" s="32"/>
      <c r="E82" s="32"/>
      <c r="F82" s="32"/>
      <c r="G82" s="32"/>
      <c r="H82" s="32"/>
      <c r="I82" s="32"/>
      <c r="J82" s="32"/>
      <c r="K82" s="32"/>
      <c r="L82" s="62" t="str">
        <f>IF(E11= "","",E11)</f>
        <v/>
      </c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28" t="s">
        <v>28</v>
      </c>
      <c r="AJ82" s="32"/>
      <c r="AK82" s="32"/>
      <c r="AL82" s="32"/>
      <c r="AM82" s="164" t="str">
        <f>IF(E17="","",E17)</f>
        <v/>
      </c>
      <c r="AN82" s="164"/>
      <c r="AO82" s="164"/>
      <c r="AP82" s="164"/>
      <c r="AQ82" s="33"/>
      <c r="AS82" s="165" t="s">
        <v>52</v>
      </c>
      <c r="AT82" s="166"/>
      <c r="AU82" s="47"/>
      <c r="AV82" s="47"/>
      <c r="AW82" s="47"/>
      <c r="AX82" s="47"/>
      <c r="AY82" s="47"/>
      <c r="AZ82" s="47"/>
      <c r="BA82" s="47"/>
      <c r="BB82" s="47"/>
      <c r="BC82" s="47"/>
      <c r="BD82" s="48"/>
    </row>
    <row r="83" spans="1:76" s="1" customFormat="1" ht="15">
      <c r="B83" s="31"/>
      <c r="C83" s="28" t="s">
        <v>27</v>
      </c>
      <c r="D83" s="32"/>
      <c r="E83" s="32"/>
      <c r="F83" s="32"/>
      <c r="G83" s="32"/>
      <c r="H83" s="32"/>
      <c r="I83" s="32"/>
      <c r="J83" s="32"/>
      <c r="K83" s="32"/>
      <c r="L83" s="62" t="str">
        <f>IF(E14="","",E14)</f>
        <v/>
      </c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28" t="s">
        <v>30</v>
      </c>
      <c r="AJ83" s="32"/>
      <c r="AK83" s="32"/>
      <c r="AL83" s="32"/>
      <c r="AM83" s="164" t="str">
        <f>IF(E20="","",E20)</f>
        <v/>
      </c>
      <c r="AN83" s="164"/>
      <c r="AO83" s="164"/>
      <c r="AP83" s="164"/>
      <c r="AQ83" s="33"/>
      <c r="AS83" s="167"/>
      <c r="AT83" s="168"/>
      <c r="AU83" s="32"/>
      <c r="AV83" s="32"/>
      <c r="AW83" s="32"/>
      <c r="AX83" s="32"/>
      <c r="AY83" s="32"/>
      <c r="AZ83" s="32"/>
      <c r="BA83" s="32"/>
      <c r="BB83" s="32"/>
      <c r="BC83" s="32"/>
      <c r="BD83" s="70"/>
    </row>
    <row r="84" spans="1:76" s="1" customFormat="1" ht="10.9" customHeight="1">
      <c r="B84" s="31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F84" s="32"/>
      <c r="AG84" s="32"/>
      <c r="AH84" s="32"/>
      <c r="AI84" s="32"/>
      <c r="AJ84" s="32"/>
      <c r="AK84" s="32"/>
      <c r="AL84" s="32"/>
      <c r="AM84" s="32"/>
      <c r="AN84" s="32"/>
      <c r="AO84" s="32"/>
      <c r="AP84" s="32"/>
      <c r="AQ84" s="33"/>
      <c r="AS84" s="167"/>
      <c r="AT84" s="168"/>
      <c r="AU84" s="32"/>
      <c r="AV84" s="32"/>
      <c r="AW84" s="32"/>
      <c r="AX84" s="32"/>
      <c r="AY84" s="32"/>
      <c r="AZ84" s="32"/>
      <c r="BA84" s="32"/>
      <c r="BB84" s="32"/>
      <c r="BC84" s="32"/>
      <c r="BD84" s="70"/>
    </row>
    <row r="85" spans="1:76" s="1" customFormat="1" ht="29.25" customHeight="1">
      <c r="B85" s="31"/>
      <c r="C85" s="157" t="s">
        <v>53</v>
      </c>
      <c r="D85" s="158"/>
      <c r="E85" s="158"/>
      <c r="F85" s="158"/>
      <c r="G85" s="158"/>
      <c r="H85" s="71"/>
      <c r="I85" s="159" t="s">
        <v>54</v>
      </c>
      <c r="J85" s="158"/>
      <c r="K85" s="158"/>
      <c r="L85" s="158"/>
      <c r="M85" s="158"/>
      <c r="N85" s="158"/>
      <c r="O85" s="158"/>
      <c r="P85" s="158"/>
      <c r="Q85" s="158"/>
      <c r="R85" s="158"/>
      <c r="S85" s="158"/>
      <c r="T85" s="158"/>
      <c r="U85" s="158"/>
      <c r="V85" s="158"/>
      <c r="W85" s="158"/>
      <c r="X85" s="158"/>
      <c r="Y85" s="158"/>
      <c r="Z85" s="158"/>
      <c r="AA85" s="158"/>
      <c r="AB85" s="158"/>
      <c r="AC85" s="158"/>
      <c r="AD85" s="158"/>
      <c r="AE85" s="158"/>
      <c r="AF85" s="158"/>
      <c r="AG85" s="159" t="s">
        <v>55</v>
      </c>
      <c r="AH85" s="158"/>
      <c r="AI85" s="158"/>
      <c r="AJ85" s="158"/>
      <c r="AK85" s="158"/>
      <c r="AL85" s="158"/>
      <c r="AM85" s="158"/>
      <c r="AN85" s="159" t="s">
        <v>56</v>
      </c>
      <c r="AO85" s="158"/>
      <c r="AP85" s="169"/>
      <c r="AQ85" s="33"/>
      <c r="AS85" s="72" t="s">
        <v>57</v>
      </c>
      <c r="AT85" s="73" t="s">
        <v>58</v>
      </c>
      <c r="AU85" s="73" t="s">
        <v>59</v>
      </c>
      <c r="AV85" s="73" t="s">
        <v>60</v>
      </c>
      <c r="AW85" s="73" t="s">
        <v>61</v>
      </c>
      <c r="AX85" s="73" t="s">
        <v>62</v>
      </c>
      <c r="AY85" s="73" t="s">
        <v>63</v>
      </c>
      <c r="AZ85" s="73" t="s">
        <v>64</v>
      </c>
      <c r="BA85" s="73" t="s">
        <v>65</v>
      </c>
      <c r="BB85" s="73" t="s">
        <v>66</v>
      </c>
      <c r="BC85" s="73" t="s">
        <v>67</v>
      </c>
      <c r="BD85" s="74" t="s">
        <v>68</v>
      </c>
    </row>
    <row r="86" spans="1:76" s="1" customFormat="1" ht="10.9" customHeight="1"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3"/>
      <c r="AS86" s="75"/>
      <c r="AT86" s="47"/>
      <c r="AU86" s="47"/>
      <c r="AV86" s="47"/>
      <c r="AW86" s="47"/>
      <c r="AX86" s="47"/>
      <c r="AY86" s="47"/>
      <c r="AZ86" s="47"/>
      <c r="BA86" s="47"/>
      <c r="BB86" s="47"/>
      <c r="BC86" s="47"/>
      <c r="BD86" s="48"/>
    </row>
    <row r="87" spans="1:76" s="4" customFormat="1" ht="32.450000000000003" customHeight="1">
      <c r="B87" s="64"/>
      <c r="C87" s="76" t="s">
        <v>69</v>
      </c>
      <c r="D87" s="77"/>
      <c r="E87" s="77"/>
      <c r="F87" s="77"/>
      <c r="G87" s="77"/>
      <c r="H87" s="77"/>
      <c r="I87" s="77"/>
      <c r="J87" s="77"/>
      <c r="K87" s="77"/>
      <c r="L87" s="77"/>
      <c r="M87" s="77"/>
      <c r="N87" s="77"/>
      <c r="O87" s="77"/>
      <c r="P87" s="77"/>
      <c r="Q87" s="77"/>
      <c r="R87" s="77"/>
      <c r="S87" s="77"/>
      <c r="T87" s="77"/>
      <c r="U87" s="77"/>
      <c r="V87" s="77"/>
      <c r="W87" s="77"/>
      <c r="X87" s="77"/>
      <c r="Y87" s="77"/>
      <c r="Z87" s="77"/>
      <c r="AA87" s="77"/>
      <c r="AB87" s="77"/>
      <c r="AC87" s="77"/>
      <c r="AD87" s="77"/>
      <c r="AE87" s="77"/>
      <c r="AF87" s="77"/>
      <c r="AG87" s="172">
        <f>ROUND(AG88,2)</f>
        <v>0</v>
      </c>
      <c r="AH87" s="172"/>
      <c r="AI87" s="172"/>
      <c r="AJ87" s="172"/>
      <c r="AK87" s="172"/>
      <c r="AL87" s="172"/>
      <c r="AM87" s="172"/>
      <c r="AN87" s="152">
        <f>SUM(AG87,AT87)</f>
        <v>0</v>
      </c>
      <c r="AO87" s="152"/>
      <c r="AP87" s="152"/>
      <c r="AQ87" s="67"/>
      <c r="AS87" s="78">
        <f>ROUND(AS88,2)</f>
        <v>0</v>
      </c>
      <c r="AT87" s="79">
        <f>ROUND(SUM(AV87:AW87),2)</f>
        <v>0</v>
      </c>
      <c r="AU87" s="80">
        <f>ROUND(AU88,5)</f>
        <v>0</v>
      </c>
      <c r="AV87" s="79">
        <f>ROUND(AZ87*L31,2)</f>
        <v>0</v>
      </c>
      <c r="AW87" s="79">
        <f>ROUND(BA87*L32,2)</f>
        <v>0</v>
      </c>
      <c r="AX87" s="79">
        <f>ROUND(BB87*L31,2)</f>
        <v>0</v>
      </c>
      <c r="AY87" s="79">
        <f>ROUND(BC87*L32,2)</f>
        <v>0</v>
      </c>
      <c r="AZ87" s="79">
        <f>ROUND(AZ88,2)</f>
        <v>0</v>
      </c>
      <c r="BA87" s="79">
        <f>ROUND(BA88,2)</f>
        <v>0</v>
      </c>
      <c r="BB87" s="79">
        <f>ROUND(BB88,2)</f>
        <v>0</v>
      </c>
      <c r="BC87" s="79">
        <f>ROUND(BC88,2)</f>
        <v>0</v>
      </c>
      <c r="BD87" s="81">
        <f>ROUND(BD88,2)</f>
        <v>0</v>
      </c>
      <c r="BS87" s="82" t="s">
        <v>70</v>
      </c>
      <c r="BT87" s="82" t="s">
        <v>71</v>
      </c>
      <c r="BU87" s="83" t="s">
        <v>72</v>
      </c>
      <c r="BV87" s="82" t="s">
        <v>73</v>
      </c>
      <c r="BW87" s="82" t="s">
        <v>74</v>
      </c>
      <c r="BX87" s="82" t="s">
        <v>75</v>
      </c>
    </row>
    <row r="88" spans="1:76" s="5" customFormat="1" ht="16.5" customHeight="1">
      <c r="A88" s="84" t="s">
        <v>76</v>
      </c>
      <c r="B88" s="85"/>
      <c r="C88" s="86"/>
      <c r="D88" s="147" t="s">
        <v>147</v>
      </c>
      <c r="E88" s="147"/>
      <c r="F88" s="147"/>
      <c r="G88" s="147"/>
      <c r="H88" s="147"/>
      <c r="I88" s="87"/>
      <c r="J88" s="147" t="s">
        <v>133</v>
      </c>
      <c r="K88" s="147"/>
      <c r="L88" s="147"/>
      <c r="M88" s="147"/>
      <c r="N88" s="147"/>
      <c r="O88" s="147"/>
      <c r="P88" s="147"/>
      <c r="Q88" s="147"/>
      <c r="R88" s="147"/>
      <c r="S88" s="147"/>
      <c r="T88" s="147"/>
      <c r="U88" s="147"/>
      <c r="V88" s="147"/>
      <c r="W88" s="147"/>
      <c r="X88" s="147"/>
      <c r="Y88" s="147"/>
      <c r="Z88" s="147"/>
      <c r="AA88" s="147"/>
      <c r="AB88" s="147"/>
      <c r="AC88" s="147"/>
      <c r="AD88" s="147"/>
      <c r="AE88" s="147"/>
      <c r="AF88" s="147"/>
      <c r="AG88" s="170">
        <f>'G 2 - Práčovňa'!M30</f>
        <v>0</v>
      </c>
      <c r="AH88" s="171"/>
      <c r="AI88" s="171"/>
      <c r="AJ88" s="171"/>
      <c r="AK88" s="171"/>
      <c r="AL88" s="171"/>
      <c r="AM88" s="171"/>
      <c r="AN88" s="170">
        <f>SUM(AG88,AT88)</f>
        <v>0</v>
      </c>
      <c r="AO88" s="171"/>
      <c r="AP88" s="171"/>
      <c r="AQ88" s="88"/>
      <c r="AS88" s="89">
        <f>'G 2 - Práčovňa'!M28</f>
        <v>0</v>
      </c>
      <c r="AT88" s="90">
        <f>ROUND(SUM(AV88:AW88),2)</f>
        <v>0</v>
      </c>
      <c r="AU88" s="91">
        <f>'G 2 - Práčovňa'!W111</f>
        <v>0</v>
      </c>
      <c r="AV88" s="90">
        <f>'G 2 - Práčovňa'!M32</f>
        <v>0</v>
      </c>
      <c r="AW88" s="90">
        <f>'G 2 - Práčovňa'!M33</f>
        <v>0</v>
      </c>
      <c r="AX88" s="90">
        <f>'G 2 - Práčovňa'!M34</f>
        <v>0</v>
      </c>
      <c r="AY88" s="90">
        <f>'G 2 - Práčovňa'!M35</f>
        <v>0</v>
      </c>
      <c r="AZ88" s="90">
        <f>'G 2 - Práčovňa'!H32</f>
        <v>0</v>
      </c>
      <c r="BA88" s="90">
        <f>'G 2 - Práčovňa'!H33</f>
        <v>0</v>
      </c>
      <c r="BB88" s="90">
        <f>'G 2 - Práčovňa'!H34</f>
        <v>0</v>
      </c>
      <c r="BC88" s="90">
        <f>'G 2 - Práčovňa'!H35</f>
        <v>0</v>
      </c>
      <c r="BD88" s="92">
        <f>'G 2 - Práčovňa'!H36</f>
        <v>0</v>
      </c>
      <c r="BT88" s="93" t="s">
        <v>77</v>
      </c>
      <c r="BV88" s="93" t="s">
        <v>73</v>
      </c>
      <c r="BW88" s="93" t="s">
        <v>78</v>
      </c>
      <c r="BX88" s="93" t="s">
        <v>74</v>
      </c>
    </row>
    <row r="89" spans="1:76">
      <c r="B89" s="22"/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  <c r="AF89" s="24"/>
      <c r="AG89" s="24"/>
      <c r="AH89" s="24"/>
      <c r="AI89" s="24"/>
      <c r="AJ89" s="24"/>
      <c r="AK89" s="24"/>
      <c r="AL89" s="24"/>
      <c r="AM89" s="24"/>
      <c r="AN89" s="24"/>
      <c r="AO89" s="24"/>
      <c r="AP89" s="24"/>
      <c r="AQ89" s="23"/>
    </row>
    <row r="90" spans="1:76" s="1" customFormat="1" ht="30" customHeight="1">
      <c r="B90" s="31"/>
      <c r="C90" s="76" t="s">
        <v>79</v>
      </c>
      <c r="D90" s="32"/>
      <c r="E90" s="32"/>
      <c r="F90" s="32"/>
      <c r="G90" s="32"/>
      <c r="H90" s="32"/>
      <c r="I90" s="32"/>
      <c r="J90" s="32"/>
      <c r="K90" s="32"/>
      <c r="L90" s="32"/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152">
        <v>0</v>
      </c>
      <c r="AH90" s="152"/>
      <c r="AI90" s="152"/>
      <c r="AJ90" s="152"/>
      <c r="AK90" s="152"/>
      <c r="AL90" s="152"/>
      <c r="AM90" s="152"/>
      <c r="AN90" s="152">
        <v>0</v>
      </c>
      <c r="AO90" s="152"/>
      <c r="AP90" s="152"/>
      <c r="AQ90" s="33"/>
      <c r="AS90" s="72" t="s">
        <v>80</v>
      </c>
      <c r="AT90" s="73" t="s">
        <v>81</v>
      </c>
      <c r="AU90" s="73" t="s">
        <v>35</v>
      </c>
      <c r="AV90" s="74" t="s">
        <v>58</v>
      </c>
    </row>
    <row r="91" spans="1:76" s="1" customFormat="1" ht="10.9" customHeight="1">
      <c r="B91" s="31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3"/>
      <c r="AS91" s="94"/>
      <c r="AT91" s="52"/>
      <c r="AU91" s="52"/>
      <c r="AV91" s="54"/>
    </row>
    <row r="92" spans="1:76" s="1" customFormat="1" ht="30" customHeight="1">
      <c r="B92" s="31"/>
      <c r="C92" s="95" t="s">
        <v>82</v>
      </c>
      <c r="D92" s="96"/>
      <c r="E92" s="96"/>
      <c r="F92" s="96"/>
      <c r="G92" s="96"/>
      <c r="H92" s="96"/>
      <c r="I92" s="96"/>
      <c r="J92" s="96"/>
      <c r="K92" s="96"/>
      <c r="L92" s="96"/>
      <c r="M92" s="96"/>
      <c r="N92" s="96"/>
      <c r="O92" s="96"/>
      <c r="P92" s="96"/>
      <c r="Q92" s="96"/>
      <c r="R92" s="96"/>
      <c r="S92" s="96"/>
      <c r="T92" s="96"/>
      <c r="U92" s="96"/>
      <c r="V92" s="96"/>
      <c r="W92" s="96"/>
      <c r="X92" s="96"/>
      <c r="Y92" s="96"/>
      <c r="Z92" s="96"/>
      <c r="AA92" s="96"/>
      <c r="AB92" s="96"/>
      <c r="AC92" s="96"/>
      <c r="AD92" s="96"/>
      <c r="AE92" s="96"/>
      <c r="AF92" s="96"/>
      <c r="AG92" s="163">
        <f>ROUND(AG87+AG90,2)</f>
        <v>0</v>
      </c>
      <c r="AH92" s="163"/>
      <c r="AI92" s="163"/>
      <c r="AJ92" s="163"/>
      <c r="AK92" s="163"/>
      <c r="AL92" s="163"/>
      <c r="AM92" s="163"/>
      <c r="AN92" s="163">
        <f>AN87+AN90</f>
        <v>0</v>
      </c>
      <c r="AO92" s="163"/>
      <c r="AP92" s="163"/>
      <c r="AQ92" s="33"/>
    </row>
    <row r="93" spans="1:76" s="1" customFormat="1" ht="6.95" customHeight="1">
      <c r="B93" s="55"/>
      <c r="C93" s="56"/>
      <c r="D93" s="56"/>
      <c r="E93" s="56"/>
      <c r="F93" s="56"/>
      <c r="G93" s="56"/>
      <c r="H93" s="56"/>
      <c r="I93" s="56"/>
      <c r="J93" s="56"/>
      <c r="K93" s="56"/>
      <c r="L93" s="56"/>
      <c r="M93" s="56"/>
      <c r="N93" s="56"/>
      <c r="O93" s="56"/>
      <c r="P93" s="56"/>
      <c r="Q93" s="56"/>
      <c r="R93" s="56"/>
      <c r="S93" s="56"/>
      <c r="T93" s="56"/>
      <c r="U93" s="56"/>
      <c r="V93" s="56"/>
      <c r="W93" s="56"/>
      <c r="X93" s="56"/>
      <c r="Y93" s="56"/>
      <c r="Z93" s="56"/>
      <c r="AA93" s="56"/>
      <c r="AB93" s="56"/>
      <c r="AC93" s="56"/>
      <c r="AD93" s="56"/>
      <c r="AE93" s="56"/>
      <c r="AF93" s="56"/>
      <c r="AG93" s="56"/>
      <c r="AH93" s="56"/>
      <c r="AI93" s="56"/>
      <c r="AJ93" s="56"/>
      <c r="AK93" s="56"/>
      <c r="AL93" s="56"/>
      <c r="AM93" s="56"/>
      <c r="AN93" s="56"/>
      <c r="AO93" s="56"/>
      <c r="AP93" s="56"/>
      <c r="AQ93" s="57"/>
    </row>
  </sheetData>
  <mergeCells count="45">
    <mergeCell ref="L33:O33"/>
    <mergeCell ref="L31:O31"/>
    <mergeCell ref="L32:O32"/>
    <mergeCell ref="L34:O34"/>
    <mergeCell ref="C2:AP2"/>
    <mergeCell ref="C4:AP4"/>
    <mergeCell ref="K5:AO5"/>
    <mergeCell ref="K6:AO6"/>
    <mergeCell ref="AK29:AO29"/>
    <mergeCell ref="W31:AE31"/>
    <mergeCell ref="AK31:AO31"/>
    <mergeCell ref="W32:AE32"/>
    <mergeCell ref="AK32:AO32"/>
    <mergeCell ref="W33:AE33"/>
    <mergeCell ref="AK33:AO33"/>
    <mergeCell ref="W34:AE34"/>
    <mergeCell ref="AR2:BE2"/>
    <mergeCell ref="AG92:AM92"/>
    <mergeCell ref="AG90:AM90"/>
    <mergeCell ref="AM82:AP82"/>
    <mergeCell ref="AS82:AT84"/>
    <mergeCell ref="AM83:AP83"/>
    <mergeCell ref="AG85:AM85"/>
    <mergeCell ref="AN85:AP85"/>
    <mergeCell ref="AN88:AP88"/>
    <mergeCell ref="AG88:AM88"/>
    <mergeCell ref="AG87:AM87"/>
    <mergeCell ref="AN90:AP90"/>
    <mergeCell ref="AN92:AP92"/>
    <mergeCell ref="E23:AN23"/>
    <mergeCell ref="AK26:AO26"/>
    <mergeCell ref="AK27:AO27"/>
    <mergeCell ref="AK34:AO34"/>
    <mergeCell ref="D88:H88"/>
    <mergeCell ref="J88:AF88"/>
    <mergeCell ref="W35:AE35"/>
    <mergeCell ref="AK35:AO35"/>
    <mergeCell ref="X37:AB37"/>
    <mergeCell ref="AK37:AO37"/>
    <mergeCell ref="AN87:AP87"/>
    <mergeCell ref="C76:AP76"/>
    <mergeCell ref="L78:AO78"/>
    <mergeCell ref="C85:G85"/>
    <mergeCell ref="I85:AF85"/>
    <mergeCell ref="L35:O35"/>
  </mergeCells>
  <hyperlinks>
    <hyperlink ref="K1:S1" location="C2" display="1) Súhrnný list stavby"/>
    <hyperlink ref="W1:AF1" location="C87" display="2) Rekapitulácia objektov"/>
    <hyperlink ref="A88" location="'01 - Technológia'!C2" display="/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N124"/>
  <sheetViews>
    <sheetView showGridLines="0" tabSelected="1" workbookViewId="0">
      <pane ySplit="1" topLeftCell="A112" activePane="bottomLeft" state="frozen"/>
      <selection pane="bottomLeft" activeCell="AE119" sqref="AE119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97"/>
      <c r="B1" s="11"/>
      <c r="C1" s="11"/>
      <c r="D1" s="12" t="s">
        <v>1</v>
      </c>
      <c r="E1" s="11"/>
      <c r="F1" s="13" t="s">
        <v>83</v>
      </c>
      <c r="G1" s="13"/>
      <c r="H1" s="206" t="s">
        <v>84</v>
      </c>
      <c r="I1" s="206"/>
      <c r="J1" s="206"/>
      <c r="K1" s="206"/>
      <c r="L1" s="13" t="s">
        <v>85</v>
      </c>
      <c r="M1" s="11"/>
      <c r="N1" s="11"/>
      <c r="O1" s="12" t="s">
        <v>86</v>
      </c>
      <c r="P1" s="11"/>
      <c r="Q1" s="11"/>
      <c r="R1" s="11"/>
      <c r="S1" s="13" t="s">
        <v>87</v>
      </c>
      <c r="T1" s="13"/>
      <c r="U1" s="97"/>
      <c r="V1" s="97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176" t="s">
        <v>7</v>
      </c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S2" s="161" t="s">
        <v>8</v>
      </c>
      <c r="T2" s="162"/>
      <c r="U2" s="162"/>
      <c r="V2" s="162"/>
      <c r="W2" s="162"/>
      <c r="X2" s="162"/>
      <c r="Y2" s="162"/>
      <c r="Z2" s="162"/>
      <c r="AA2" s="162"/>
      <c r="AB2" s="162"/>
      <c r="AC2" s="162"/>
      <c r="AT2" s="18" t="s">
        <v>78</v>
      </c>
    </row>
    <row r="3" spans="1:6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71</v>
      </c>
    </row>
    <row r="4" spans="1:66" ht="36.950000000000003" customHeight="1">
      <c r="B4" s="22"/>
      <c r="C4" s="153" t="s">
        <v>88</v>
      </c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4"/>
      <c r="R4" s="23"/>
      <c r="T4" s="17" t="s">
        <v>12</v>
      </c>
      <c r="AT4" s="18" t="s">
        <v>6</v>
      </c>
    </row>
    <row r="5" spans="1:66" ht="6.95" customHeight="1">
      <c r="B5" s="22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3"/>
    </row>
    <row r="6" spans="1:66" ht="25.35" customHeight="1">
      <c r="B6" s="22"/>
      <c r="C6" s="24"/>
      <c r="D6" s="28" t="s">
        <v>16</v>
      </c>
      <c r="E6" s="24"/>
      <c r="F6" s="198" t="str">
        <f>'Rekapitulácia stavby'!K6</f>
        <v>Komplexná  rekonštrukcia  kuchyne a práčovne                        Nemocnica s poliklinikou Myjava</v>
      </c>
      <c r="G6" s="199"/>
      <c r="H6" s="199"/>
      <c r="I6" s="199"/>
      <c r="J6" s="199"/>
      <c r="K6" s="199"/>
      <c r="L6" s="199"/>
      <c r="M6" s="199"/>
      <c r="N6" s="199"/>
      <c r="O6" s="199"/>
      <c r="P6" s="199"/>
      <c r="Q6" s="24"/>
      <c r="R6" s="23"/>
    </row>
    <row r="7" spans="1:66" s="1" customFormat="1" ht="32.85" customHeight="1">
      <c r="B7" s="31"/>
      <c r="C7" s="32"/>
      <c r="D7" s="27" t="s">
        <v>89</v>
      </c>
      <c r="E7" s="32"/>
      <c r="F7" s="179" t="s">
        <v>134</v>
      </c>
      <c r="G7" s="196"/>
      <c r="H7" s="196"/>
      <c r="I7" s="196"/>
      <c r="J7" s="196"/>
      <c r="K7" s="196"/>
      <c r="L7" s="196"/>
      <c r="M7" s="196"/>
      <c r="N7" s="196"/>
      <c r="O7" s="196"/>
      <c r="P7" s="196"/>
      <c r="Q7" s="32"/>
      <c r="R7" s="33"/>
    </row>
    <row r="8" spans="1:66" s="1" customFormat="1" ht="14.45" customHeight="1">
      <c r="B8" s="31"/>
      <c r="C8" s="32"/>
      <c r="D8" s="28" t="s">
        <v>17</v>
      </c>
      <c r="E8" s="32"/>
      <c r="F8" s="26" t="s">
        <v>5</v>
      </c>
      <c r="G8" s="32"/>
      <c r="H8" s="32"/>
      <c r="I8" s="32"/>
      <c r="J8" s="32"/>
      <c r="K8" s="32"/>
      <c r="L8" s="32"/>
      <c r="M8" s="28" t="s">
        <v>18</v>
      </c>
      <c r="N8" s="32"/>
      <c r="O8" s="26" t="s">
        <v>5</v>
      </c>
      <c r="P8" s="32"/>
      <c r="Q8" s="32"/>
      <c r="R8" s="33"/>
    </row>
    <row r="9" spans="1:66" s="1" customFormat="1" ht="14.45" customHeight="1">
      <c r="B9" s="31"/>
      <c r="C9" s="32"/>
      <c r="D9" s="28" t="s">
        <v>19</v>
      </c>
      <c r="E9" s="32"/>
      <c r="F9" s="26" t="s">
        <v>20</v>
      </c>
      <c r="G9" s="32"/>
      <c r="H9" s="32"/>
      <c r="I9" s="32"/>
      <c r="J9" s="32"/>
      <c r="K9" s="32"/>
      <c r="L9" s="32"/>
      <c r="M9" s="28" t="s">
        <v>21</v>
      </c>
      <c r="N9" s="32"/>
      <c r="O9" s="197"/>
      <c r="P9" s="197"/>
      <c r="Q9" s="32"/>
      <c r="R9" s="33"/>
    </row>
    <row r="10" spans="1:66" s="1" customFormat="1" ht="10.9" customHeight="1">
      <c r="B10" s="31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3"/>
    </row>
    <row r="11" spans="1:66" s="1" customFormat="1" ht="14.45" customHeight="1">
      <c r="B11" s="31"/>
      <c r="C11" s="32"/>
      <c r="D11" s="28" t="s">
        <v>23</v>
      </c>
      <c r="E11" s="32"/>
      <c r="F11" s="32"/>
      <c r="G11" s="32"/>
      <c r="H11" s="32"/>
      <c r="I11" s="32"/>
      <c r="J11" s="32"/>
      <c r="K11" s="32"/>
      <c r="L11" s="32"/>
      <c r="M11" s="28" t="s">
        <v>24</v>
      </c>
      <c r="N11" s="32"/>
      <c r="O11" s="178" t="str">
        <f>IF('Rekapitulácia stavby'!AN10="","",'Rekapitulácia stavby'!AN10)</f>
        <v/>
      </c>
      <c r="P11" s="178"/>
      <c r="Q11" s="32"/>
      <c r="R11" s="33"/>
    </row>
    <row r="12" spans="1:66" s="1" customFormat="1" ht="18" customHeight="1">
      <c r="B12" s="31"/>
      <c r="C12" s="32"/>
      <c r="D12" s="32"/>
      <c r="E12" s="26" t="str">
        <f>IF('Rekapitulácia stavby'!E11="","",'Rekapitulácia stavby'!E11)</f>
        <v/>
      </c>
      <c r="F12" s="32"/>
      <c r="G12" s="32"/>
      <c r="H12" s="32"/>
      <c r="I12" s="32"/>
      <c r="J12" s="32"/>
      <c r="K12" s="32"/>
      <c r="L12" s="32"/>
      <c r="M12" s="28" t="s">
        <v>26</v>
      </c>
      <c r="N12" s="32"/>
      <c r="O12" s="178" t="str">
        <f>IF('Rekapitulácia stavby'!AN11="","",'Rekapitulácia stavby'!AN11)</f>
        <v/>
      </c>
      <c r="P12" s="178"/>
      <c r="Q12" s="32"/>
      <c r="R12" s="33"/>
    </row>
    <row r="13" spans="1:66" s="1" customFormat="1" ht="6.95" customHeight="1">
      <c r="B13" s="31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3"/>
    </row>
    <row r="14" spans="1:66" s="1" customFormat="1" ht="14.45" customHeight="1">
      <c r="B14" s="31"/>
      <c r="C14" s="32"/>
      <c r="D14" s="28" t="s">
        <v>27</v>
      </c>
      <c r="E14" s="32"/>
      <c r="F14" s="32"/>
      <c r="G14" s="32"/>
      <c r="H14" s="32"/>
      <c r="I14" s="32"/>
      <c r="J14" s="32"/>
      <c r="K14" s="32"/>
      <c r="L14" s="32"/>
      <c r="M14" s="28" t="s">
        <v>24</v>
      </c>
      <c r="N14" s="32"/>
      <c r="O14" s="178" t="str">
        <f>IF('Rekapitulácia stavby'!AN13="","",'Rekapitulácia stavby'!AN13)</f>
        <v/>
      </c>
      <c r="P14" s="178"/>
      <c r="Q14" s="32"/>
      <c r="R14" s="33"/>
    </row>
    <row r="15" spans="1:66" s="1" customFormat="1" ht="18" customHeight="1">
      <c r="B15" s="31"/>
      <c r="C15" s="32"/>
      <c r="D15" s="32"/>
      <c r="E15" s="26" t="str">
        <f>IF('Rekapitulácia stavby'!E14="","",'Rekapitulácia stavby'!E14)</f>
        <v/>
      </c>
      <c r="F15" s="32"/>
      <c r="G15" s="32"/>
      <c r="H15" s="32"/>
      <c r="I15" s="32"/>
      <c r="J15" s="32"/>
      <c r="K15" s="32"/>
      <c r="L15" s="32"/>
      <c r="M15" s="28" t="s">
        <v>26</v>
      </c>
      <c r="N15" s="32"/>
      <c r="O15" s="178" t="str">
        <f>IF('Rekapitulácia stavby'!AN14="","",'Rekapitulácia stavby'!AN14)</f>
        <v/>
      </c>
      <c r="P15" s="178"/>
      <c r="Q15" s="32"/>
      <c r="R15" s="33"/>
    </row>
    <row r="16" spans="1:66" s="1" customFormat="1" ht="6.95" customHeight="1">
      <c r="B16" s="31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3"/>
    </row>
    <row r="17" spans="2:18" s="1" customFormat="1" ht="14.45" customHeight="1">
      <c r="B17" s="31"/>
      <c r="C17" s="32"/>
      <c r="D17" s="28" t="s">
        <v>28</v>
      </c>
      <c r="E17" s="32"/>
      <c r="F17" s="32"/>
      <c r="G17" s="32"/>
      <c r="H17" s="32"/>
      <c r="I17" s="32"/>
      <c r="J17" s="32"/>
      <c r="K17" s="32"/>
      <c r="L17" s="32"/>
      <c r="M17" s="28" t="s">
        <v>24</v>
      </c>
      <c r="N17" s="32"/>
      <c r="O17" s="178" t="str">
        <f>IF('Rekapitulácia stavby'!AN16="","",'Rekapitulácia stavby'!AN16)</f>
        <v/>
      </c>
      <c r="P17" s="178"/>
      <c r="Q17" s="32"/>
      <c r="R17" s="33"/>
    </row>
    <row r="18" spans="2:18" s="1" customFormat="1" ht="18" customHeight="1">
      <c r="B18" s="31"/>
      <c r="C18" s="32"/>
      <c r="D18" s="32"/>
      <c r="E18" s="26" t="str">
        <f>IF('Rekapitulácia stavby'!E17="","",'Rekapitulácia stavby'!E17)</f>
        <v/>
      </c>
      <c r="F18" s="32"/>
      <c r="G18" s="32"/>
      <c r="H18" s="32"/>
      <c r="I18" s="32"/>
      <c r="J18" s="32"/>
      <c r="K18" s="32"/>
      <c r="L18" s="32"/>
      <c r="M18" s="28" t="s">
        <v>26</v>
      </c>
      <c r="N18" s="32"/>
      <c r="O18" s="178" t="str">
        <f>IF('Rekapitulácia stavby'!AN17="","",'Rekapitulácia stavby'!AN17)</f>
        <v/>
      </c>
      <c r="P18" s="178"/>
      <c r="Q18" s="32"/>
      <c r="R18" s="33"/>
    </row>
    <row r="19" spans="2:18" s="1" customFormat="1" ht="6.95" customHeight="1">
      <c r="B19" s="31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3"/>
    </row>
    <row r="20" spans="2:18" s="1" customFormat="1" ht="14.45" customHeight="1">
      <c r="B20" s="31"/>
      <c r="C20" s="32"/>
      <c r="D20" s="28" t="s">
        <v>30</v>
      </c>
      <c r="E20" s="32"/>
      <c r="F20" s="32"/>
      <c r="G20" s="32"/>
      <c r="H20" s="32"/>
      <c r="I20" s="32"/>
      <c r="J20" s="32"/>
      <c r="K20" s="32"/>
      <c r="L20" s="32"/>
      <c r="M20" s="28" t="s">
        <v>24</v>
      </c>
      <c r="N20" s="32"/>
      <c r="O20" s="178" t="str">
        <f>IF('Rekapitulácia stavby'!AN19="","",'Rekapitulácia stavby'!AN19)</f>
        <v/>
      </c>
      <c r="P20" s="178"/>
      <c r="Q20" s="32"/>
      <c r="R20" s="33"/>
    </row>
    <row r="21" spans="2:18" s="1" customFormat="1" ht="18" customHeight="1">
      <c r="B21" s="31"/>
      <c r="C21" s="32"/>
      <c r="D21" s="32"/>
      <c r="E21" s="26" t="str">
        <f>IF('Rekapitulácia stavby'!E20="","",'Rekapitulácia stavby'!E20)</f>
        <v/>
      </c>
      <c r="F21" s="32"/>
      <c r="G21" s="32"/>
      <c r="H21" s="32"/>
      <c r="I21" s="32"/>
      <c r="J21" s="32"/>
      <c r="K21" s="32"/>
      <c r="L21" s="32"/>
      <c r="M21" s="28" t="s">
        <v>26</v>
      </c>
      <c r="N21" s="32"/>
      <c r="O21" s="178" t="str">
        <f>IF('Rekapitulácia stavby'!AN20="","",'Rekapitulácia stavby'!AN20)</f>
        <v/>
      </c>
      <c r="P21" s="178"/>
      <c r="Q21" s="32"/>
      <c r="R21" s="33"/>
    </row>
    <row r="22" spans="2:18" s="1" customFormat="1" ht="6.95" customHeight="1">
      <c r="B22" s="31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3"/>
    </row>
    <row r="23" spans="2:18" s="1" customFormat="1" ht="14.45" customHeight="1">
      <c r="B23" s="31"/>
      <c r="C23" s="32"/>
      <c r="D23" s="28" t="s">
        <v>31</v>
      </c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3"/>
    </row>
    <row r="24" spans="2:18" s="1" customFormat="1" ht="16.5" customHeight="1">
      <c r="B24" s="31"/>
      <c r="C24" s="32"/>
      <c r="D24" s="32"/>
      <c r="E24" s="173" t="s">
        <v>5</v>
      </c>
      <c r="F24" s="173"/>
      <c r="G24" s="173"/>
      <c r="H24" s="173"/>
      <c r="I24" s="173"/>
      <c r="J24" s="173"/>
      <c r="K24" s="173"/>
      <c r="L24" s="173"/>
      <c r="M24" s="32"/>
      <c r="N24" s="32"/>
      <c r="O24" s="32"/>
      <c r="P24" s="32"/>
      <c r="Q24" s="32"/>
      <c r="R24" s="33"/>
    </row>
    <row r="25" spans="2:18" s="1" customFormat="1" ht="6.95" customHeight="1">
      <c r="B25" s="31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3"/>
    </row>
    <row r="26" spans="2:18" s="1" customFormat="1" ht="6.95" customHeight="1">
      <c r="B26" s="31"/>
      <c r="C26" s="32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32"/>
      <c r="R26" s="33"/>
    </row>
    <row r="27" spans="2:18" s="1" customFormat="1" ht="14.45" customHeight="1">
      <c r="B27" s="31"/>
      <c r="C27" s="32"/>
      <c r="D27" s="98" t="s">
        <v>90</v>
      </c>
      <c r="E27" s="32"/>
      <c r="F27" s="32"/>
      <c r="G27" s="32"/>
      <c r="H27" s="32"/>
      <c r="I27" s="32"/>
      <c r="J27" s="32"/>
      <c r="K27" s="32"/>
      <c r="L27" s="32"/>
      <c r="M27" s="174">
        <f>N88</f>
        <v>0</v>
      </c>
      <c r="N27" s="174"/>
      <c r="O27" s="174"/>
      <c r="P27" s="174"/>
      <c r="Q27" s="32"/>
      <c r="R27" s="33"/>
    </row>
    <row r="28" spans="2:18" s="1" customFormat="1" ht="14.45" customHeight="1">
      <c r="B28" s="31"/>
      <c r="C28" s="32"/>
      <c r="D28" s="30" t="s">
        <v>150</v>
      </c>
      <c r="E28" s="32"/>
      <c r="F28" s="32"/>
      <c r="G28" s="32"/>
      <c r="H28" s="32"/>
      <c r="I28" s="32"/>
      <c r="J28" s="32"/>
      <c r="K28" s="32"/>
      <c r="L28" s="32"/>
      <c r="M28" s="174">
        <f>N92</f>
        <v>0</v>
      </c>
      <c r="N28" s="174"/>
      <c r="O28" s="174"/>
      <c r="P28" s="174"/>
      <c r="Q28" s="32"/>
      <c r="R28" s="33"/>
    </row>
    <row r="29" spans="2:18" s="1" customFormat="1" ht="6.95" customHeight="1">
      <c r="B29" s="31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3"/>
    </row>
    <row r="30" spans="2:18" s="1" customFormat="1" ht="25.35" customHeight="1">
      <c r="B30" s="31"/>
      <c r="C30" s="32"/>
      <c r="D30" s="99" t="s">
        <v>34</v>
      </c>
      <c r="E30" s="32"/>
      <c r="F30" s="32"/>
      <c r="G30" s="32"/>
      <c r="H30" s="32"/>
      <c r="I30" s="32"/>
      <c r="J30" s="32"/>
      <c r="K30" s="32"/>
      <c r="L30" s="32"/>
      <c r="M30" s="207">
        <f>ROUND(M27+M28,2)</f>
        <v>0</v>
      </c>
      <c r="N30" s="196"/>
      <c r="O30" s="196"/>
      <c r="P30" s="196"/>
      <c r="Q30" s="32"/>
      <c r="R30" s="33"/>
    </row>
    <row r="31" spans="2:18" s="1" customFormat="1" ht="6.95" customHeight="1">
      <c r="B31" s="31"/>
      <c r="C31" s="32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32"/>
      <c r="R31" s="33"/>
    </row>
    <row r="32" spans="2:18" s="1" customFormat="1" ht="14.45" customHeight="1">
      <c r="B32" s="31"/>
      <c r="C32" s="32"/>
      <c r="D32" s="38" t="s">
        <v>35</v>
      </c>
      <c r="E32" s="38" t="s">
        <v>36</v>
      </c>
      <c r="F32" s="39">
        <v>0.2</v>
      </c>
      <c r="G32" s="100" t="s">
        <v>37</v>
      </c>
      <c r="H32" s="203">
        <f>ROUND((SUM(BE92:BE93)+SUM(BE111:BE123)), 2)</f>
        <v>0</v>
      </c>
      <c r="I32" s="196"/>
      <c r="J32" s="196"/>
      <c r="K32" s="32"/>
      <c r="L32" s="32"/>
      <c r="M32" s="203">
        <f>ROUND(ROUND((SUM(BE92:BE93)+SUM(BE111:BE123)), 2)*F32, 2)</f>
        <v>0</v>
      </c>
      <c r="N32" s="196"/>
      <c r="O32" s="196"/>
      <c r="P32" s="196"/>
      <c r="Q32" s="32"/>
      <c r="R32" s="33"/>
    </row>
    <row r="33" spans="2:18" s="1" customFormat="1" ht="14.45" customHeight="1">
      <c r="B33" s="31"/>
      <c r="C33" s="32"/>
      <c r="D33" s="32"/>
      <c r="E33" s="38" t="s">
        <v>38</v>
      </c>
      <c r="F33" s="39">
        <v>0.2</v>
      </c>
      <c r="G33" s="100" t="s">
        <v>37</v>
      </c>
      <c r="H33" s="203">
        <f>ROUND((SUM(BF92:BF93)+SUM(BF111:BF123)), 2)</f>
        <v>0</v>
      </c>
      <c r="I33" s="196"/>
      <c r="J33" s="196"/>
      <c r="K33" s="32"/>
      <c r="L33" s="32"/>
      <c r="M33" s="203">
        <f>ROUND(ROUND((SUM(BF92:BF93)+SUM(BF111:BF123)), 2)*F33, 2)</f>
        <v>0</v>
      </c>
      <c r="N33" s="196"/>
      <c r="O33" s="196"/>
      <c r="P33" s="196"/>
      <c r="Q33" s="32"/>
      <c r="R33" s="33"/>
    </row>
    <row r="34" spans="2:18" s="1" customFormat="1" ht="14.45" hidden="1" customHeight="1">
      <c r="B34" s="31"/>
      <c r="C34" s="32"/>
      <c r="D34" s="32"/>
      <c r="E34" s="38" t="s">
        <v>39</v>
      </c>
      <c r="F34" s="39">
        <v>0.2</v>
      </c>
      <c r="G34" s="100" t="s">
        <v>37</v>
      </c>
      <c r="H34" s="203">
        <f>ROUND((SUM(BG92:BG93)+SUM(BG111:BG123)), 2)</f>
        <v>0</v>
      </c>
      <c r="I34" s="196"/>
      <c r="J34" s="196"/>
      <c r="K34" s="32"/>
      <c r="L34" s="32"/>
      <c r="M34" s="203">
        <v>0</v>
      </c>
      <c r="N34" s="196"/>
      <c r="O34" s="196"/>
      <c r="P34" s="196"/>
      <c r="Q34" s="32"/>
      <c r="R34" s="33"/>
    </row>
    <row r="35" spans="2:18" s="1" customFormat="1" ht="14.45" hidden="1" customHeight="1">
      <c r="B35" s="31"/>
      <c r="C35" s="32"/>
      <c r="D35" s="32"/>
      <c r="E35" s="38" t="s">
        <v>40</v>
      </c>
      <c r="F35" s="39">
        <v>0.2</v>
      </c>
      <c r="G35" s="100" t="s">
        <v>37</v>
      </c>
      <c r="H35" s="203">
        <f>ROUND((SUM(BH92:BH93)+SUM(BH111:BH123)), 2)</f>
        <v>0</v>
      </c>
      <c r="I35" s="196"/>
      <c r="J35" s="196"/>
      <c r="K35" s="32"/>
      <c r="L35" s="32"/>
      <c r="M35" s="203">
        <v>0</v>
      </c>
      <c r="N35" s="196"/>
      <c r="O35" s="196"/>
      <c r="P35" s="196"/>
      <c r="Q35" s="32"/>
      <c r="R35" s="33"/>
    </row>
    <row r="36" spans="2:18" s="1" customFormat="1" ht="14.45" hidden="1" customHeight="1">
      <c r="B36" s="31"/>
      <c r="C36" s="32"/>
      <c r="D36" s="32"/>
      <c r="E36" s="38" t="s">
        <v>41</v>
      </c>
      <c r="F36" s="39">
        <v>0</v>
      </c>
      <c r="G36" s="100" t="s">
        <v>37</v>
      </c>
      <c r="H36" s="203">
        <f>ROUND((SUM(BI92:BI93)+SUM(BI111:BI123)), 2)</f>
        <v>0</v>
      </c>
      <c r="I36" s="196"/>
      <c r="J36" s="196"/>
      <c r="K36" s="32"/>
      <c r="L36" s="32"/>
      <c r="M36" s="203">
        <v>0</v>
      </c>
      <c r="N36" s="196"/>
      <c r="O36" s="196"/>
      <c r="P36" s="196"/>
      <c r="Q36" s="32"/>
      <c r="R36" s="33"/>
    </row>
    <row r="37" spans="2:18" s="1" customFormat="1" ht="6.95" customHeight="1"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3"/>
    </row>
    <row r="38" spans="2:18" s="1" customFormat="1" ht="25.35" customHeight="1">
      <c r="B38" s="31"/>
      <c r="C38" s="96"/>
      <c r="D38" s="101" t="s">
        <v>42</v>
      </c>
      <c r="E38" s="71"/>
      <c r="F38" s="71"/>
      <c r="G38" s="102" t="s">
        <v>43</v>
      </c>
      <c r="H38" s="103" t="s">
        <v>44</v>
      </c>
      <c r="I38" s="71"/>
      <c r="J38" s="71"/>
      <c r="K38" s="71"/>
      <c r="L38" s="204">
        <f>SUM(M30:M36)</f>
        <v>0</v>
      </c>
      <c r="M38" s="204"/>
      <c r="N38" s="204"/>
      <c r="O38" s="204"/>
      <c r="P38" s="205"/>
      <c r="Q38" s="96"/>
      <c r="R38" s="33"/>
    </row>
    <row r="39" spans="2:18" s="1" customFormat="1" ht="14.45" customHeight="1">
      <c r="B39" s="31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3"/>
    </row>
    <row r="40" spans="2:18" s="1" customFormat="1" ht="14.45" customHeight="1">
      <c r="B40" s="31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3"/>
    </row>
    <row r="41" spans="2:18">
      <c r="B41" s="22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3"/>
    </row>
    <row r="42" spans="2:18">
      <c r="B42" s="22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3"/>
    </row>
    <row r="43" spans="2:18">
      <c r="B43" s="22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3"/>
    </row>
    <row r="44" spans="2:18">
      <c r="B44" s="22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3"/>
    </row>
    <row r="45" spans="2:18">
      <c r="B45" s="22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3"/>
    </row>
    <row r="46" spans="2:18">
      <c r="B46" s="22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3"/>
    </row>
    <row r="47" spans="2:18">
      <c r="B47" s="22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3"/>
    </row>
    <row r="48" spans="2:18">
      <c r="B48" s="22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3"/>
    </row>
    <row r="49" spans="2:18">
      <c r="B49" s="22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3"/>
    </row>
    <row r="50" spans="2:18" s="1" customFormat="1" ht="15">
      <c r="B50" s="31"/>
      <c r="C50" s="32"/>
      <c r="D50" s="46" t="s">
        <v>45</v>
      </c>
      <c r="E50" s="47"/>
      <c r="F50" s="47"/>
      <c r="G50" s="47"/>
      <c r="H50" s="48"/>
      <c r="I50" s="32"/>
      <c r="J50" s="46" t="s">
        <v>46</v>
      </c>
      <c r="K50" s="47"/>
      <c r="L50" s="47"/>
      <c r="M50" s="47"/>
      <c r="N50" s="47"/>
      <c r="O50" s="47"/>
      <c r="P50" s="48"/>
      <c r="Q50" s="32"/>
      <c r="R50" s="33"/>
    </row>
    <row r="51" spans="2:18">
      <c r="B51" s="22"/>
      <c r="C51" s="24"/>
      <c r="D51" s="49"/>
      <c r="E51" s="24"/>
      <c r="F51" s="24"/>
      <c r="G51" s="24"/>
      <c r="H51" s="50"/>
      <c r="I51" s="24"/>
      <c r="J51" s="49"/>
      <c r="K51" s="24"/>
      <c r="L51" s="24"/>
      <c r="M51" s="24"/>
      <c r="N51" s="24"/>
      <c r="O51" s="24"/>
      <c r="P51" s="50"/>
      <c r="Q51" s="24"/>
      <c r="R51" s="23"/>
    </row>
    <row r="52" spans="2:18">
      <c r="B52" s="22"/>
      <c r="C52" s="24"/>
      <c r="D52" s="49"/>
      <c r="E52" s="24"/>
      <c r="F52" s="24"/>
      <c r="G52" s="24"/>
      <c r="H52" s="50"/>
      <c r="I52" s="24"/>
      <c r="J52" s="49"/>
      <c r="K52" s="24"/>
      <c r="L52" s="24"/>
      <c r="M52" s="24"/>
      <c r="N52" s="24"/>
      <c r="O52" s="24"/>
      <c r="P52" s="50"/>
      <c r="Q52" s="24"/>
      <c r="R52" s="23"/>
    </row>
    <row r="53" spans="2:18">
      <c r="B53" s="22"/>
      <c r="C53" s="24"/>
      <c r="D53" s="49"/>
      <c r="E53" s="24"/>
      <c r="F53" s="24"/>
      <c r="G53" s="24"/>
      <c r="H53" s="50"/>
      <c r="I53" s="24"/>
      <c r="J53" s="49"/>
      <c r="K53" s="24"/>
      <c r="L53" s="24"/>
      <c r="M53" s="24"/>
      <c r="N53" s="24"/>
      <c r="O53" s="24"/>
      <c r="P53" s="50"/>
      <c r="Q53" s="24"/>
      <c r="R53" s="23"/>
    </row>
    <row r="54" spans="2:18">
      <c r="B54" s="22"/>
      <c r="C54" s="24"/>
      <c r="D54" s="49"/>
      <c r="E54" s="24"/>
      <c r="F54" s="24"/>
      <c r="G54" s="24"/>
      <c r="H54" s="50"/>
      <c r="I54" s="24"/>
      <c r="J54" s="49"/>
      <c r="K54" s="24"/>
      <c r="L54" s="24"/>
      <c r="M54" s="24"/>
      <c r="N54" s="24"/>
      <c r="O54" s="24"/>
      <c r="P54" s="50"/>
      <c r="Q54" s="24"/>
      <c r="R54" s="23"/>
    </row>
    <row r="55" spans="2:18">
      <c r="B55" s="22"/>
      <c r="C55" s="24"/>
      <c r="D55" s="49"/>
      <c r="E55" s="24"/>
      <c r="F55" s="24"/>
      <c r="G55" s="24"/>
      <c r="H55" s="50"/>
      <c r="I55" s="24"/>
      <c r="J55" s="49"/>
      <c r="K55" s="24"/>
      <c r="L55" s="24"/>
      <c r="M55" s="24"/>
      <c r="N55" s="24"/>
      <c r="O55" s="24"/>
      <c r="P55" s="50"/>
      <c r="Q55" s="24"/>
      <c r="R55" s="23"/>
    </row>
    <row r="56" spans="2:18">
      <c r="B56" s="22"/>
      <c r="C56" s="24"/>
      <c r="D56" s="49"/>
      <c r="E56" s="24"/>
      <c r="F56" s="24"/>
      <c r="G56" s="24"/>
      <c r="H56" s="50"/>
      <c r="I56" s="24"/>
      <c r="J56" s="49"/>
      <c r="K56" s="24"/>
      <c r="L56" s="24"/>
      <c r="M56" s="24"/>
      <c r="N56" s="24"/>
      <c r="O56" s="24"/>
      <c r="P56" s="50"/>
      <c r="Q56" s="24"/>
      <c r="R56" s="23"/>
    </row>
    <row r="57" spans="2:18">
      <c r="B57" s="22"/>
      <c r="C57" s="24"/>
      <c r="D57" s="49"/>
      <c r="E57" s="24"/>
      <c r="F57" s="24"/>
      <c r="G57" s="24"/>
      <c r="H57" s="50"/>
      <c r="I57" s="24"/>
      <c r="J57" s="49"/>
      <c r="K57" s="24"/>
      <c r="L57" s="24"/>
      <c r="M57" s="24"/>
      <c r="N57" s="24"/>
      <c r="O57" s="24"/>
      <c r="P57" s="50"/>
      <c r="Q57" s="24"/>
      <c r="R57" s="23"/>
    </row>
    <row r="58" spans="2:18">
      <c r="B58" s="22"/>
      <c r="C58" s="24"/>
      <c r="D58" s="49"/>
      <c r="E58" s="24"/>
      <c r="F58" s="24"/>
      <c r="G58" s="24"/>
      <c r="H58" s="50"/>
      <c r="I58" s="24"/>
      <c r="J58" s="49"/>
      <c r="K58" s="24"/>
      <c r="L58" s="24"/>
      <c r="M58" s="24"/>
      <c r="N58" s="24"/>
      <c r="O58" s="24"/>
      <c r="P58" s="50"/>
      <c r="Q58" s="24"/>
      <c r="R58" s="23"/>
    </row>
    <row r="59" spans="2:18" s="1" customFormat="1" ht="15">
      <c r="B59" s="31"/>
      <c r="C59" s="32"/>
      <c r="D59" s="51" t="s">
        <v>47</v>
      </c>
      <c r="E59" s="52"/>
      <c r="F59" s="52"/>
      <c r="G59" s="53" t="s">
        <v>48</v>
      </c>
      <c r="H59" s="54"/>
      <c r="I59" s="32"/>
      <c r="J59" s="51" t="s">
        <v>47</v>
      </c>
      <c r="K59" s="52"/>
      <c r="L59" s="52"/>
      <c r="M59" s="52"/>
      <c r="N59" s="53" t="s">
        <v>48</v>
      </c>
      <c r="O59" s="52"/>
      <c r="P59" s="54"/>
      <c r="Q59" s="32"/>
      <c r="R59" s="33"/>
    </row>
    <row r="60" spans="2:18">
      <c r="B60" s="22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3"/>
    </row>
    <row r="61" spans="2:18" s="1" customFormat="1" ht="15">
      <c r="B61" s="31"/>
      <c r="C61" s="32"/>
      <c r="D61" s="46" t="s">
        <v>49</v>
      </c>
      <c r="E61" s="47"/>
      <c r="F61" s="47"/>
      <c r="G61" s="47"/>
      <c r="H61" s="48"/>
      <c r="I61" s="32"/>
      <c r="J61" s="46" t="s">
        <v>50</v>
      </c>
      <c r="K61" s="47"/>
      <c r="L61" s="47"/>
      <c r="M61" s="47"/>
      <c r="N61" s="47"/>
      <c r="O61" s="47"/>
      <c r="P61" s="48"/>
      <c r="Q61" s="32"/>
      <c r="R61" s="33"/>
    </row>
    <row r="62" spans="2:18">
      <c r="B62" s="22"/>
      <c r="C62" s="24"/>
      <c r="D62" s="49"/>
      <c r="E62" s="24"/>
      <c r="F62" s="24"/>
      <c r="G62" s="24"/>
      <c r="H62" s="50"/>
      <c r="I62" s="24"/>
      <c r="J62" s="49"/>
      <c r="K62" s="24"/>
      <c r="L62" s="24"/>
      <c r="M62" s="24"/>
      <c r="N62" s="24"/>
      <c r="O62" s="24"/>
      <c r="P62" s="50"/>
      <c r="Q62" s="24"/>
      <c r="R62" s="23"/>
    </row>
    <row r="63" spans="2:18">
      <c r="B63" s="22"/>
      <c r="C63" s="24"/>
      <c r="D63" s="49"/>
      <c r="E63" s="24"/>
      <c r="F63" s="24"/>
      <c r="G63" s="24"/>
      <c r="H63" s="50"/>
      <c r="I63" s="24"/>
      <c r="J63" s="49"/>
      <c r="K63" s="24"/>
      <c r="L63" s="24"/>
      <c r="M63" s="24"/>
      <c r="N63" s="24"/>
      <c r="O63" s="24"/>
      <c r="P63" s="50"/>
      <c r="Q63" s="24"/>
      <c r="R63" s="23"/>
    </row>
    <row r="64" spans="2:18">
      <c r="B64" s="22"/>
      <c r="C64" s="24"/>
      <c r="D64" s="49"/>
      <c r="E64" s="24"/>
      <c r="F64" s="24"/>
      <c r="G64" s="24"/>
      <c r="H64" s="50"/>
      <c r="I64" s="24"/>
      <c r="J64" s="49"/>
      <c r="K64" s="24"/>
      <c r="L64" s="24"/>
      <c r="M64" s="24"/>
      <c r="N64" s="24"/>
      <c r="O64" s="24"/>
      <c r="P64" s="50"/>
      <c r="Q64" s="24"/>
      <c r="R64" s="23"/>
    </row>
    <row r="65" spans="2:18">
      <c r="B65" s="22"/>
      <c r="C65" s="24"/>
      <c r="D65" s="49"/>
      <c r="E65" s="24"/>
      <c r="F65" s="24"/>
      <c r="G65" s="24"/>
      <c r="H65" s="50"/>
      <c r="I65" s="24"/>
      <c r="J65" s="49"/>
      <c r="K65" s="24"/>
      <c r="L65" s="24"/>
      <c r="M65" s="24"/>
      <c r="N65" s="24"/>
      <c r="O65" s="24"/>
      <c r="P65" s="50"/>
      <c r="Q65" s="24"/>
      <c r="R65" s="23"/>
    </row>
    <row r="66" spans="2:18">
      <c r="B66" s="22"/>
      <c r="C66" s="24"/>
      <c r="D66" s="49"/>
      <c r="E66" s="24"/>
      <c r="F66" s="24"/>
      <c r="G66" s="24"/>
      <c r="H66" s="50"/>
      <c r="I66" s="24"/>
      <c r="J66" s="49"/>
      <c r="K66" s="24"/>
      <c r="L66" s="24"/>
      <c r="M66" s="24"/>
      <c r="N66" s="24"/>
      <c r="O66" s="24"/>
      <c r="P66" s="50"/>
      <c r="Q66" s="24"/>
      <c r="R66" s="23"/>
    </row>
    <row r="67" spans="2:18">
      <c r="B67" s="22"/>
      <c r="C67" s="24"/>
      <c r="D67" s="49"/>
      <c r="E67" s="24"/>
      <c r="F67" s="24"/>
      <c r="G67" s="24"/>
      <c r="H67" s="50"/>
      <c r="I67" s="24"/>
      <c r="J67" s="49"/>
      <c r="K67" s="24"/>
      <c r="L67" s="24"/>
      <c r="M67" s="24"/>
      <c r="N67" s="24"/>
      <c r="O67" s="24"/>
      <c r="P67" s="50"/>
      <c r="Q67" s="24"/>
      <c r="R67" s="23"/>
    </row>
    <row r="68" spans="2:18">
      <c r="B68" s="22"/>
      <c r="C68" s="24"/>
      <c r="D68" s="49"/>
      <c r="E68" s="24"/>
      <c r="F68" s="24"/>
      <c r="G68" s="24"/>
      <c r="H68" s="50"/>
      <c r="I68" s="24"/>
      <c r="J68" s="49"/>
      <c r="K68" s="24"/>
      <c r="L68" s="24"/>
      <c r="M68" s="24"/>
      <c r="N68" s="24"/>
      <c r="O68" s="24"/>
      <c r="P68" s="50"/>
      <c r="Q68" s="24"/>
      <c r="R68" s="23"/>
    </row>
    <row r="69" spans="2:18">
      <c r="B69" s="22"/>
      <c r="C69" s="24"/>
      <c r="D69" s="49"/>
      <c r="E69" s="24"/>
      <c r="F69" s="24"/>
      <c r="G69" s="24"/>
      <c r="H69" s="50"/>
      <c r="I69" s="24"/>
      <c r="J69" s="49"/>
      <c r="K69" s="24"/>
      <c r="L69" s="24"/>
      <c r="M69" s="24"/>
      <c r="N69" s="24"/>
      <c r="O69" s="24"/>
      <c r="P69" s="50"/>
      <c r="Q69" s="24"/>
      <c r="R69" s="23"/>
    </row>
    <row r="70" spans="2:18" s="1" customFormat="1" ht="15">
      <c r="B70" s="31"/>
      <c r="C70" s="32"/>
      <c r="D70" s="51" t="s">
        <v>47</v>
      </c>
      <c r="E70" s="52"/>
      <c r="F70" s="52"/>
      <c r="G70" s="53" t="s">
        <v>48</v>
      </c>
      <c r="H70" s="54"/>
      <c r="I70" s="32"/>
      <c r="J70" s="51" t="s">
        <v>47</v>
      </c>
      <c r="K70" s="52"/>
      <c r="L70" s="52"/>
      <c r="M70" s="52"/>
      <c r="N70" s="53" t="s">
        <v>48</v>
      </c>
      <c r="O70" s="52"/>
      <c r="P70" s="54"/>
      <c r="Q70" s="32"/>
      <c r="R70" s="33"/>
    </row>
    <row r="71" spans="2:18" s="1" customFormat="1" ht="14.45" customHeight="1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7"/>
    </row>
    <row r="75" spans="2:18" s="1" customFormat="1" ht="6.95" customHeight="1">
      <c r="B75" s="58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60"/>
    </row>
    <row r="76" spans="2:18" s="1" customFormat="1" ht="36.950000000000003" customHeight="1">
      <c r="B76" s="31"/>
      <c r="C76" s="153" t="s">
        <v>91</v>
      </c>
      <c r="D76" s="154"/>
      <c r="E76" s="154"/>
      <c r="F76" s="154"/>
      <c r="G76" s="154"/>
      <c r="H76" s="154"/>
      <c r="I76" s="154"/>
      <c r="J76" s="154"/>
      <c r="K76" s="154"/>
      <c r="L76" s="154"/>
      <c r="M76" s="154"/>
      <c r="N76" s="154"/>
      <c r="O76" s="154"/>
      <c r="P76" s="154"/>
      <c r="Q76" s="154"/>
      <c r="R76" s="33"/>
    </row>
    <row r="77" spans="2:18" s="1" customFormat="1" ht="6.95" customHeight="1">
      <c r="B77" s="31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3"/>
    </row>
    <row r="78" spans="2:18" s="1" customFormat="1" ht="30" customHeight="1">
      <c r="B78" s="31"/>
      <c r="C78" s="28" t="s">
        <v>16</v>
      </c>
      <c r="D78" s="32"/>
      <c r="E78" s="32"/>
      <c r="F78" s="198" t="str">
        <f>F6</f>
        <v>Komplexná  rekonštrukcia  kuchyne a práčovne                        Nemocnica s poliklinikou Myjava</v>
      </c>
      <c r="G78" s="199"/>
      <c r="H78" s="199"/>
      <c r="I78" s="199"/>
      <c r="J78" s="199"/>
      <c r="K78" s="199"/>
      <c r="L78" s="199"/>
      <c r="M78" s="199"/>
      <c r="N78" s="199"/>
      <c r="O78" s="199"/>
      <c r="P78" s="199"/>
      <c r="Q78" s="32"/>
      <c r="R78" s="33"/>
    </row>
    <row r="79" spans="2:18" s="1" customFormat="1" ht="36.950000000000003" customHeight="1">
      <c r="B79" s="31"/>
      <c r="C79" s="65" t="s">
        <v>89</v>
      </c>
      <c r="D79" s="32"/>
      <c r="E79" s="32"/>
      <c r="F79" s="155" t="str">
        <f>F7</f>
        <v>G 2 Technológia práčovne</v>
      </c>
      <c r="G79" s="196"/>
      <c r="H79" s="196"/>
      <c r="I79" s="196"/>
      <c r="J79" s="196"/>
      <c r="K79" s="196"/>
      <c r="L79" s="196"/>
      <c r="M79" s="196"/>
      <c r="N79" s="196"/>
      <c r="O79" s="196"/>
      <c r="P79" s="196"/>
      <c r="Q79" s="32"/>
      <c r="R79" s="33"/>
    </row>
    <row r="80" spans="2:18" s="1" customFormat="1" ht="6.95" customHeight="1">
      <c r="B80" s="31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3"/>
    </row>
    <row r="81" spans="2:47" s="1" customFormat="1" ht="18" customHeight="1">
      <c r="B81" s="31"/>
      <c r="C81" s="28" t="s">
        <v>19</v>
      </c>
      <c r="D81" s="32"/>
      <c r="E81" s="32"/>
      <c r="F81" s="26" t="str">
        <f>F9</f>
        <v>Myjava</v>
      </c>
      <c r="G81" s="32"/>
      <c r="H81" s="32"/>
      <c r="I81" s="32"/>
      <c r="J81" s="32"/>
      <c r="K81" s="28" t="s">
        <v>21</v>
      </c>
      <c r="L81" s="32"/>
      <c r="M81" s="197" t="str">
        <f>IF(O9="","",O9)</f>
        <v/>
      </c>
      <c r="N81" s="197"/>
      <c r="O81" s="197"/>
      <c r="P81" s="197"/>
      <c r="Q81" s="32"/>
      <c r="R81" s="33"/>
    </row>
    <row r="82" spans="2:47" s="1" customFormat="1" ht="6.95" customHeight="1">
      <c r="B82" s="31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3"/>
    </row>
    <row r="83" spans="2:47" s="1" customFormat="1" ht="15">
      <c r="B83" s="31"/>
      <c r="C83" s="28" t="s">
        <v>23</v>
      </c>
      <c r="D83" s="32"/>
      <c r="E83" s="32"/>
      <c r="F83" s="26" t="str">
        <f>E12</f>
        <v/>
      </c>
      <c r="G83" s="32"/>
      <c r="H83" s="32"/>
      <c r="I83" s="32"/>
      <c r="J83" s="32"/>
      <c r="K83" s="28" t="s">
        <v>28</v>
      </c>
      <c r="L83" s="32"/>
      <c r="M83" s="178" t="str">
        <f>E18</f>
        <v/>
      </c>
      <c r="N83" s="178"/>
      <c r="O83" s="178"/>
      <c r="P83" s="178"/>
      <c r="Q83" s="178"/>
      <c r="R83" s="33"/>
    </row>
    <row r="84" spans="2:47" s="1" customFormat="1" ht="14.45" customHeight="1">
      <c r="B84" s="31"/>
      <c r="C84" s="28" t="s">
        <v>27</v>
      </c>
      <c r="D84" s="32"/>
      <c r="E84" s="32"/>
      <c r="F84" s="26" t="str">
        <f>IF(E15="","",E15)</f>
        <v/>
      </c>
      <c r="G84" s="32"/>
      <c r="H84" s="32"/>
      <c r="I84" s="32"/>
      <c r="J84" s="32"/>
      <c r="K84" s="28" t="s">
        <v>30</v>
      </c>
      <c r="L84" s="32"/>
      <c r="M84" s="178" t="str">
        <f>E21</f>
        <v/>
      </c>
      <c r="N84" s="178"/>
      <c r="O84" s="178"/>
      <c r="P84" s="178"/>
      <c r="Q84" s="178"/>
      <c r="R84" s="33"/>
    </row>
    <row r="85" spans="2:47" s="1" customFormat="1" ht="10.35" customHeight="1">
      <c r="B85" s="31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3"/>
    </row>
    <row r="86" spans="2:47" s="1" customFormat="1" ht="29.25" customHeight="1">
      <c r="B86" s="31"/>
      <c r="C86" s="200" t="s">
        <v>92</v>
      </c>
      <c r="D86" s="201"/>
      <c r="E86" s="201"/>
      <c r="F86" s="201"/>
      <c r="G86" s="201"/>
      <c r="H86" s="96"/>
      <c r="I86" s="96"/>
      <c r="J86" s="96"/>
      <c r="K86" s="96"/>
      <c r="L86" s="96"/>
      <c r="M86" s="96"/>
      <c r="N86" s="200" t="s">
        <v>93</v>
      </c>
      <c r="O86" s="201"/>
      <c r="P86" s="201"/>
      <c r="Q86" s="201"/>
      <c r="R86" s="33"/>
    </row>
    <row r="87" spans="2:47" s="1" customFormat="1" ht="10.35" customHeight="1">
      <c r="B87" s="31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3"/>
    </row>
    <row r="88" spans="2:47" s="1" customFormat="1" ht="29.25" customHeight="1">
      <c r="B88" s="31"/>
      <c r="C88" s="104" t="s">
        <v>94</v>
      </c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152">
        <f>N111</f>
        <v>0</v>
      </c>
      <c r="O88" s="194"/>
      <c r="P88" s="194"/>
      <c r="Q88" s="194"/>
      <c r="R88" s="33"/>
      <c r="AU88" s="18" t="s">
        <v>95</v>
      </c>
    </row>
    <row r="89" spans="2:47" s="6" customFormat="1" ht="24.95" customHeight="1">
      <c r="B89" s="105"/>
      <c r="C89" s="106"/>
      <c r="D89" s="107" t="s">
        <v>148</v>
      </c>
      <c r="E89" s="106"/>
      <c r="F89" s="106"/>
      <c r="G89" s="106"/>
      <c r="H89" s="106"/>
      <c r="I89" s="106"/>
      <c r="J89" s="106"/>
      <c r="K89" s="106"/>
      <c r="L89" s="106"/>
      <c r="M89" s="106"/>
      <c r="N89" s="187">
        <f>N112</f>
        <v>0</v>
      </c>
      <c r="O89" s="202"/>
      <c r="P89" s="202"/>
      <c r="Q89" s="202"/>
      <c r="R89" s="108"/>
    </row>
    <row r="90" spans="2:47" s="7" customFormat="1" ht="19.899999999999999" customHeight="1">
      <c r="B90" s="109"/>
      <c r="C90" s="110"/>
      <c r="D90" s="111" t="s">
        <v>96</v>
      </c>
      <c r="E90" s="110"/>
      <c r="F90" s="110"/>
      <c r="G90" s="110"/>
      <c r="H90" s="110"/>
      <c r="I90" s="110"/>
      <c r="J90" s="110"/>
      <c r="K90" s="110"/>
      <c r="L90" s="110"/>
      <c r="M90" s="110"/>
      <c r="N90" s="192">
        <f>N113</f>
        <v>0</v>
      </c>
      <c r="O90" s="193"/>
      <c r="P90" s="193"/>
      <c r="Q90" s="193"/>
      <c r="R90" s="112"/>
    </row>
    <row r="91" spans="2:47" s="1" customFormat="1" ht="21.75" customHeight="1">
      <c r="B91" s="31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3"/>
    </row>
    <row r="92" spans="2:47" s="1" customFormat="1" ht="29.25" customHeight="1">
      <c r="B92" s="31"/>
      <c r="C92" s="104" t="s">
        <v>149</v>
      </c>
      <c r="D92" s="32"/>
      <c r="E92" s="32"/>
      <c r="F92" s="32"/>
      <c r="G92" s="32"/>
      <c r="H92" s="32"/>
      <c r="I92" s="32"/>
      <c r="J92" s="32"/>
      <c r="K92" s="32"/>
      <c r="L92" s="32"/>
      <c r="M92" s="32"/>
      <c r="N92" s="194">
        <v>0</v>
      </c>
      <c r="O92" s="195"/>
      <c r="P92" s="195"/>
      <c r="Q92" s="195"/>
      <c r="R92" s="33"/>
      <c r="T92" s="113"/>
      <c r="U92" s="114" t="s">
        <v>35</v>
      </c>
    </row>
    <row r="93" spans="2:47" s="1" customFormat="1" ht="18" customHeight="1"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3"/>
    </row>
    <row r="94" spans="2:47" s="1" customFormat="1" ht="29.25" customHeight="1">
      <c r="B94" s="31"/>
      <c r="C94" s="95" t="s">
        <v>82</v>
      </c>
      <c r="D94" s="96"/>
      <c r="E94" s="96"/>
      <c r="F94" s="96"/>
      <c r="G94" s="96"/>
      <c r="H94" s="96"/>
      <c r="I94" s="96"/>
      <c r="J94" s="96"/>
      <c r="K94" s="96"/>
      <c r="L94" s="163">
        <f>ROUND(SUM(N88+N92),2)</f>
        <v>0</v>
      </c>
      <c r="M94" s="163"/>
      <c r="N94" s="163"/>
      <c r="O94" s="163"/>
      <c r="P94" s="163"/>
      <c r="Q94" s="163"/>
      <c r="R94" s="33"/>
    </row>
    <row r="95" spans="2:47" s="1" customFormat="1" ht="6.95" customHeight="1">
      <c r="B95" s="55"/>
      <c r="C95" s="56"/>
      <c r="D95" s="56"/>
      <c r="E95" s="56"/>
      <c r="F95" s="56"/>
      <c r="G95" s="56"/>
      <c r="H95" s="56"/>
      <c r="I95" s="56"/>
      <c r="J95" s="56"/>
      <c r="K95" s="56"/>
      <c r="L95" s="56"/>
      <c r="M95" s="56"/>
      <c r="N95" s="56"/>
      <c r="O95" s="56"/>
      <c r="P95" s="56"/>
      <c r="Q95" s="56"/>
      <c r="R95" s="57"/>
    </row>
    <row r="99" spans="2:63" s="1" customFormat="1" ht="6.95" customHeight="1">
      <c r="B99" s="58"/>
      <c r="C99" s="59"/>
      <c r="D99" s="59"/>
      <c r="E99" s="59"/>
      <c r="F99" s="59"/>
      <c r="G99" s="59"/>
      <c r="H99" s="59"/>
      <c r="I99" s="59"/>
      <c r="J99" s="59"/>
      <c r="K99" s="59"/>
      <c r="L99" s="59"/>
      <c r="M99" s="59"/>
      <c r="N99" s="59"/>
      <c r="O99" s="59"/>
      <c r="P99" s="59"/>
      <c r="Q99" s="59"/>
      <c r="R99" s="60"/>
    </row>
    <row r="100" spans="2:63" s="1" customFormat="1" ht="36.950000000000003" customHeight="1">
      <c r="B100" s="31"/>
      <c r="C100" s="153" t="s">
        <v>97</v>
      </c>
      <c r="D100" s="196"/>
      <c r="E100" s="196"/>
      <c r="F100" s="196"/>
      <c r="G100" s="196"/>
      <c r="H100" s="196"/>
      <c r="I100" s="196"/>
      <c r="J100" s="196"/>
      <c r="K100" s="196"/>
      <c r="L100" s="196"/>
      <c r="M100" s="196"/>
      <c r="N100" s="196"/>
      <c r="O100" s="196"/>
      <c r="P100" s="196"/>
      <c r="Q100" s="196"/>
      <c r="R100" s="33"/>
    </row>
    <row r="101" spans="2:63" s="1" customFormat="1" ht="6.95" customHeight="1">
      <c r="B101" s="31"/>
      <c r="C101" s="32"/>
      <c r="D101" s="32"/>
      <c r="E101" s="32"/>
      <c r="F101" s="32"/>
      <c r="G101" s="32"/>
      <c r="H101" s="32"/>
      <c r="I101" s="32"/>
      <c r="J101" s="32"/>
      <c r="K101" s="32"/>
      <c r="L101" s="32"/>
      <c r="M101" s="32"/>
      <c r="N101" s="32"/>
      <c r="O101" s="32"/>
      <c r="P101" s="32"/>
      <c r="Q101" s="32"/>
      <c r="R101" s="33"/>
    </row>
    <row r="102" spans="2:63" s="1" customFormat="1" ht="30" customHeight="1">
      <c r="B102" s="31"/>
      <c r="C102" s="28" t="s">
        <v>16</v>
      </c>
      <c r="D102" s="32"/>
      <c r="E102" s="32"/>
      <c r="F102" s="198" t="str">
        <f>F6</f>
        <v>Komplexná  rekonštrukcia  kuchyne a práčovne                        Nemocnica s poliklinikou Myjava</v>
      </c>
      <c r="G102" s="199"/>
      <c r="H102" s="199"/>
      <c r="I102" s="199"/>
      <c r="J102" s="199"/>
      <c r="K102" s="199"/>
      <c r="L102" s="199"/>
      <c r="M102" s="199"/>
      <c r="N102" s="199"/>
      <c r="O102" s="199"/>
      <c r="P102" s="199"/>
      <c r="Q102" s="32"/>
      <c r="R102" s="33"/>
    </row>
    <row r="103" spans="2:63" s="1" customFormat="1" ht="36.950000000000003" customHeight="1">
      <c r="B103" s="31"/>
      <c r="C103" s="65" t="s">
        <v>89</v>
      </c>
      <c r="D103" s="32"/>
      <c r="E103" s="32"/>
      <c r="F103" s="155" t="str">
        <f>F7</f>
        <v>G 2 Technológia práčovne</v>
      </c>
      <c r="G103" s="196"/>
      <c r="H103" s="196"/>
      <c r="I103" s="196"/>
      <c r="J103" s="196"/>
      <c r="K103" s="196"/>
      <c r="L103" s="196"/>
      <c r="M103" s="196"/>
      <c r="N103" s="196"/>
      <c r="O103" s="196"/>
      <c r="P103" s="196"/>
      <c r="Q103" s="32"/>
      <c r="R103" s="33"/>
    </row>
    <row r="104" spans="2:63" s="1" customFormat="1" ht="6.95" customHeight="1">
      <c r="B104" s="31"/>
      <c r="C104" s="32"/>
      <c r="D104" s="32"/>
      <c r="E104" s="32"/>
      <c r="F104" s="32"/>
      <c r="G104" s="32"/>
      <c r="H104" s="32"/>
      <c r="I104" s="32"/>
      <c r="J104" s="32"/>
      <c r="K104" s="32"/>
      <c r="L104" s="32"/>
      <c r="M104" s="32"/>
      <c r="N104" s="32"/>
      <c r="O104" s="32"/>
      <c r="P104" s="32"/>
      <c r="Q104" s="32"/>
      <c r="R104" s="33"/>
    </row>
    <row r="105" spans="2:63" s="1" customFormat="1" ht="18" customHeight="1">
      <c r="B105" s="31"/>
      <c r="C105" s="28" t="s">
        <v>19</v>
      </c>
      <c r="D105" s="32"/>
      <c r="E105" s="32"/>
      <c r="F105" s="26" t="str">
        <f>F9</f>
        <v>Myjava</v>
      </c>
      <c r="G105" s="32"/>
      <c r="H105" s="32"/>
      <c r="I105" s="32"/>
      <c r="J105" s="32"/>
      <c r="K105" s="28" t="s">
        <v>21</v>
      </c>
      <c r="L105" s="32"/>
      <c r="M105" s="197" t="str">
        <f>IF(O9="","",O9)</f>
        <v/>
      </c>
      <c r="N105" s="197"/>
      <c r="O105" s="197"/>
      <c r="P105" s="197"/>
      <c r="Q105" s="32"/>
      <c r="R105" s="33"/>
    </row>
    <row r="106" spans="2:63" s="1" customFormat="1" ht="6.95" customHeight="1">
      <c r="B106" s="31"/>
      <c r="C106" s="32"/>
      <c r="D106" s="32"/>
      <c r="E106" s="32"/>
      <c r="F106" s="32"/>
      <c r="G106" s="32"/>
      <c r="H106" s="32"/>
      <c r="I106" s="32"/>
      <c r="J106" s="32"/>
      <c r="K106" s="32"/>
      <c r="L106" s="32"/>
      <c r="M106" s="32"/>
      <c r="N106" s="32"/>
      <c r="O106" s="32"/>
      <c r="P106" s="32"/>
      <c r="Q106" s="32"/>
      <c r="R106" s="33"/>
    </row>
    <row r="107" spans="2:63" s="1" customFormat="1" ht="15">
      <c r="B107" s="31"/>
      <c r="C107" s="28" t="s">
        <v>23</v>
      </c>
      <c r="D107" s="32"/>
      <c r="E107" s="32"/>
      <c r="F107" s="26" t="str">
        <f>E12</f>
        <v/>
      </c>
      <c r="G107" s="32"/>
      <c r="H107" s="32"/>
      <c r="I107" s="32"/>
      <c r="J107" s="32"/>
      <c r="K107" s="28" t="s">
        <v>28</v>
      </c>
      <c r="L107" s="32"/>
      <c r="M107" s="178" t="str">
        <f>E18</f>
        <v/>
      </c>
      <c r="N107" s="178"/>
      <c r="O107" s="178"/>
      <c r="P107" s="178"/>
      <c r="Q107" s="178"/>
      <c r="R107" s="33"/>
    </row>
    <row r="108" spans="2:63" s="1" customFormat="1" ht="14.45" customHeight="1">
      <c r="B108" s="31"/>
      <c r="C108" s="28" t="s">
        <v>27</v>
      </c>
      <c r="D108" s="32"/>
      <c r="E108" s="32"/>
      <c r="F108" s="26" t="str">
        <f>IF(E15="","",E15)</f>
        <v/>
      </c>
      <c r="G108" s="32"/>
      <c r="H108" s="32"/>
      <c r="I108" s="32"/>
      <c r="J108" s="32"/>
      <c r="K108" s="28" t="s">
        <v>30</v>
      </c>
      <c r="L108" s="32"/>
      <c r="M108" s="178" t="str">
        <f>E21</f>
        <v/>
      </c>
      <c r="N108" s="178"/>
      <c r="O108" s="178"/>
      <c r="P108" s="178"/>
      <c r="Q108" s="178"/>
      <c r="R108" s="33"/>
    </row>
    <row r="109" spans="2:63" s="1" customFormat="1" ht="10.35" customHeight="1">
      <c r="B109" s="31"/>
      <c r="C109" s="32"/>
      <c r="D109" s="32"/>
      <c r="E109" s="32"/>
      <c r="F109" s="32"/>
      <c r="G109" s="32"/>
      <c r="H109" s="32"/>
      <c r="I109" s="32"/>
      <c r="J109" s="32"/>
      <c r="K109" s="32"/>
      <c r="L109" s="32"/>
      <c r="M109" s="32"/>
      <c r="N109" s="32"/>
      <c r="O109" s="32"/>
      <c r="P109" s="32"/>
      <c r="Q109" s="32"/>
      <c r="R109" s="33"/>
    </row>
    <row r="110" spans="2:63" s="8" customFormat="1" ht="29.25" customHeight="1">
      <c r="B110" s="115"/>
      <c r="C110" s="116" t="s">
        <v>98</v>
      </c>
      <c r="D110" s="190" t="s">
        <v>99</v>
      </c>
      <c r="E110" s="190"/>
      <c r="F110" s="190"/>
      <c r="G110" s="190"/>
      <c r="H110" s="190"/>
      <c r="I110" s="190"/>
      <c r="J110" s="117" t="s">
        <v>100</v>
      </c>
      <c r="K110" s="117" t="s">
        <v>101</v>
      </c>
      <c r="L110" s="190" t="s">
        <v>102</v>
      </c>
      <c r="M110" s="190"/>
      <c r="N110" s="190" t="s">
        <v>93</v>
      </c>
      <c r="O110" s="190"/>
      <c r="P110" s="190"/>
      <c r="Q110" s="191"/>
      <c r="R110" s="118"/>
      <c r="T110" s="72" t="s">
        <v>103</v>
      </c>
      <c r="U110" s="73" t="s">
        <v>35</v>
      </c>
      <c r="V110" s="73" t="s">
        <v>104</v>
      </c>
      <c r="W110" s="73" t="s">
        <v>105</v>
      </c>
      <c r="X110" s="73" t="s">
        <v>106</v>
      </c>
      <c r="Y110" s="73" t="s">
        <v>107</v>
      </c>
      <c r="Z110" s="73" t="s">
        <v>108</v>
      </c>
      <c r="AA110" s="74" t="s">
        <v>109</v>
      </c>
    </row>
    <row r="111" spans="2:63" s="1" customFormat="1" ht="29.25" customHeight="1">
      <c r="B111" s="31"/>
      <c r="C111" s="76" t="s">
        <v>90</v>
      </c>
      <c r="D111" s="32"/>
      <c r="E111" s="32"/>
      <c r="F111" s="32"/>
      <c r="G111" s="32"/>
      <c r="H111" s="32"/>
      <c r="I111" s="32"/>
      <c r="J111" s="32"/>
      <c r="K111" s="32"/>
      <c r="L111" s="32"/>
      <c r="M111" s="32"/>
      <c r="N111" s="184">
        <f>BK111</f>
        <v>0</v>
      </c>
      <c r="O111" s="185"/>
      <c r="P111" s="185"/>
      <c r="Q111" s="185"/>
      <c r="R111" s="33"/>
      <c r="T111" s="75"/>
      <c r="U111" s="47"/>
      <c r="V111" s="47"/>
      <c r="W111" s="119">
        <f>W112</f>
        <v>0</v>
      </c>
      <c r="X111" s="47"/>
      <c r="Y111" s="119">
        <f>Y112</f>
        <v>0</v>
      </c>
      <c r="Z111" s="47"/>
      <c r="AA111" s="120">
        <f>AA112</f>
        <v>0</v>
      </c>
      <c r="AT111" s="18" t="s">
        <v>70</v>
      </c>
      <c r="AU111" s="18" t="s">
        <v>95</v>
      </c>
      <c r="BK111" s="121">
        <f>BK112</f>
        <v>0</v>
      </c>
    </row>
    <row r="112" spans="2:63" s="9" customFormat="1" ht="37.35" customHeight="1">
      <c r="B112" s="122"/>
      <c r="C112" s="123"/>
      <c r="D112" s="124" t="s">
        <v>135</v>
      </c>
      <c r="E112" s="124"/>
      <c r="F112" s="124"/>
      <c r="G112" s="124"/>
      <c r="H112" s="124"/>
      <c r="I112" s="124"/>
      <c r="J112" s="124"/>
      <c r="K112" s="124"/>
      <c r="L112" s="124"/>
      <c r="M112" s="124"/>
      <c r="N112" s="186">
        <f>BK112</f>
        <v>0</v>
      </c>
      <c r="O112" s="187"/>
      <c r="P112" s="187"/>
      <c r="Q112" s="187"/>
      <c r="R112" s="125"/>
      <c r="T112" s="126"/>
      <c r="U112" s="123"/>
      <c r="V112" s="123"/>
      <c r="W112" s="127">
        <f>W113</f>
        <v>0</v>
      </c>
      <c r="X112" s="123"/>
      <c r="Y112" s="127">
        <f>Y113</f>
        <v>0</v>
      </c>
      <c r="Z112" s="123"/>
      <c r="AA112" s="128">
        <f>AA113</f>
        <v>0</v>
      </c>
      <c r="AR112" s="129" t="s">
        <v>110</v>
      </c>
      <c r="AT112" s="130" t="s">
        <v>70</v>
      </c>
      <c r="AU112" s="130" t="s">
        <v>71</v>
      </c>
      <c r="AY112" s="129" t="s">
        <v>111</v>
      </c>
      <c r="BK112" s="131">
        <f>BK113</f>
        <v>0</v>
      </c>
    </row>
    <row r="113" spans="2:65" s="9" customFormat="1" ht="19.899999999999999" customHeight="1">
      <c r="B113" s="122"/>
      <c r="C113" s="123"/>
      <c r="D113" s="132" t="s">
        <v>136</v>
      </c>
      <c r="E113" s="132"/>
      <c r="F113" s="132"/>
      <c r="G113" s="132"/>
      <c r="H113" s="132"/>
      <c r="I113" s="132"/>
      <c r="J113" s="132"/>
      <c r="K113" s="132"/>
      <c r="L113" s="132"/>
      <c r="M113" s="132"/>
      <c r="N113" s="188">
        <f>BK113</f>
        <v>0</v>
      </c>
      <c r="O113" s="189"/>
      <c r="P113" s="189"/>
      <c r="Q113" s="189"/>
      <c r="R113" s="125"/>
      <c r="T113" s="126"/>
      <c r="U113" s="123"/>
      <c r="V113" s="123"/>
      <c r="W113" s="127">
        <f>SUM(W114:W123)</f>
        <v>0</v>
      </c>
      <c r="X113" s="123"/>
      <c r="Y113" s="127">
        <f>SUM(Y114:Y123)</f>
        <v>0</v>
      </c>
      <c r="Z113" s="123"/>
      <c r="AA113" s="128">
        <f>SUM(AA114:AA123)</f>
        <v>0</v>
      </c>
      <c r="AR113" s="129" t="s">
        <v>77</v>
      </c>
      <c r="AT113" s="130" t="s">
        <v>70</v>
      </c>
      <c r="AU113" s="130" t="s">
        <v>77</v>
      </c>
      <c r="AY113" s="129" t="s">
        <v>111</v>
      </c>
      <c r="BK113" s="131">
        <f>SUM(BK114:BK123)</f>
        <v>0</v>
      </c>
    </row>
    <row r="114" spans="2:65" s="1" customFormat="1" ht="16.5" customHeight="1">
      <c r="B114" s="133"/>
      <c r="C114" s="134" t="s">
        <v>77</v>
      </c>
      <c r="D114" s="208" t="s">
        <v>137</v>
      </c>
      <c r="E114" s="209"/>
      <c r="F114" s="209"/>
      <c r="G114" s="209"/>
      <c r="H114" s="209"/>
      <c r="I114" s="210"/>
      <c r="J114" s="135" t="s">
        <v>113</v>
      </c>
      <c r="K114" s="136">
        <v>2</v>
      </c>
      <c r="L114" s="182">
        <v>0</v>
      </c>
      <c r="M114" s="182"/>
      <c r="N114" s="182">
        <f t="shared" ref="N114:N123" si="0">ROUND(L114*K114,2)</f>
        <v>0</v>
      </c>
      <c r="O114" s="183"/>
      <c r="P114" s="183"/>
      <c r="Q114" s="183"/>
      <c r="R114" s="137"/>
      <c r="T114" s="138" t="s">
        <v>5</v>
      </c>
      <c r="U114" s="40" t="s">
        <v>38</v>
      </c>
      <c r="V114" s="139">
        <v>0</v>
      </c>
      <c r="W114" s="139">
        <f t="shared" ref="W114:W123" si="1">V114*K114</f>
        <v>0</v>
      </c>
      <c r="X114" s="139">
        <v>0</v>
      </c>
      <c r="Y114" s="139">
        <f t="shared" ref="Y114:Y123" si="2">X114*K114</f>
        <v>0</v>
      </c>
      <c r="Z114" s="139">
        <v>0</v>
      </c>
      <c r="AA114" s="140">
        <f t="shared" ref="AA114:AA123" si="3">Z114*K114</f>
        <v>0</v>
      </c>
      <c r="AR114" s="18" t="s">
        <v>114</v>
      </c>
      <c r="AT114" s="18" t="s">
        <v>112</v>
      </c>
      <c r="AU114" s="18" t="s">
        <v>115</v>
      </c>
      <c r="AY114" s="18" t="s">
        <v>111</v>
      </c>
      <c r="BE114" s="141">
        <f t="shared" ref="BE114:BE123" si="4">IF(U114="základná",N114,0)</f>
        <v>0</v>
      </c>
      <c r="BF114" s="141">
        <f t="shared" ref="BF114:BF123" si="5">IF(U114="znížená",N114,0)</f>
        <v>0</v>
      </c>
      <c r="BG114" s="141">
        <f t="shared" ref="BG114:BG123" si="6">IF(U114="zákl. prenesená",N114,0)</f>
        <v>0</v>
      </c>
      <c r="BH114" s="141">
        <f t="shared" ref="BH114:BH123" si="7">IF(U114="zníž. prenesená",N114,0)</f>
        <v>0</v>
      </c>
      <c r="BI114" s="141">
        <f t="shared" ref="BI114:BI123" si="8">IF(U114="nulová",N114,0)</f>
        <v>0</v>
      </c>
      <c r="BJ114" s="18" t="s">
        <v>115</v>
      </c>
      <c r="BK114" s="141">
        <f t="shared" ref="BK114:BK123" si="9">ROUND(L114*K114,2)</f>
        <v>0</v>
      </c>
      <c r="BL114" s="18" t="s">
        <v>110</v>
      </c>
      <c r="BM114" s="18" t="s">
        <v>116</v>
      </c>
    </row>
    <row r="115" spans="2:65" s="1" customFormat="1" ht="16.5" customHeight="1">
      <c r="B115" s="133"/>
      <c r="C115" s="134" t="s">
        <v>115</v>
      </c>
      <c r="D115" s="208" t="s">
        <v>138</v>
      </c>
      <c r="E115" s="209"/>
      <c r="F115" s="209"/>
      <c r="G115" s="209"/>
      <c r="H115" s="209"/>
      <c r="I115" s="210"/>
      <c r="J115" s="135" t="s">
        <v>113</v>
      </c>
      <c r="K115" s="136">
        <v>1</v>
      </c>
      <c r="L115" s="182">
        <v>0</v>
      </c>
      <c r="M115" s="182"/>
      <c r="N115" s="182">
        <f t="shared" si="0"/>
        <v>0</v>
      </c>
      <c r="O115" s="183"/>
      <c r="P115" s="183"/>
      <c r="Q115" s="183"/>
      <c r="R115" s="137"/>
      <c r="T115" s="138" t="s">
        <v>5</v>
      </c>
      <c r="U115" s="40" t="s">
        <v>38</v>
      </c>
      <c r="V115" s="139">
        <v>0</v>
      </c>
      <c r="W115" s="139">
        <f t="shared" si="1"/>
        <v>0</v>
      </c>
      <c r="X115" s="139">
        <v>0</v>
      </c>
      <c r="Y115" s="139">
        <f t="shared" si="2"/>
        <v>0</v>
      </c>
      <c r="Z115" s="139">
        <v>0</v>
      </c>
      <c r="AA115" s="140">
        <f t="shared" si="3"/>
        <v>0</v>
      </c>
      <c r="AR115" s="18" t="s">
        <v>114</v>
      </c>
      <c r="AT115" s="18" t="s">
        <v>112</v>
      </c>
      <c r="AU115" s="18" t="s">
        <v>115</v>
      </c>
      <c r="AY115" s="18" t="s">
        <v>111</v>
      </c>
      <c r="BE115" s="141">
        <f t="shared" si="4"/>
        <v>0</v>
      </c>
      <c r="BF115" s="141">
        <f t="shared" si="5"/>
        <v>0</v>
      </c>
      <c r="BG115" s="141">
        <f t="shared" si="6"/>
        <v>0</v>
      </c>
      <c r="BH115" s="141">
        <f t="shared" si="7"/>
        <v>0</v>
      </c>
      <c r="BI115" s="141">
        <f t="shared" si="8"/>
        <v>0</v>
      </c>
      <c r="BJ115" s="18" t="s">
        <v>115</v>
      </c>
      <c r="BK115" s="141">
        <f t="shared" si="9"/>
        <v>0</v>
      </c>
      <c r="BL115" s="18" t="s">
        <v>110</v>
      </c>
      <c r="BM115" s="18" t="s">
        <v>117</v>
      </c>
    </row>
    <row r="116" spans="2:65" s="1" customFormat="1" ht="16.5" customHeight="1">
      <c r="B116" s="133"/>
      <c r="C116" s="134" t="s">
        <v>118</v>
      </c>
      <c r="D116" s="208" t="s">
        <v>139</v>
      </c>
      <c r="E116" s="209"/>
      <c r="F116" s="209"/>
      <c r="G116" s="209"/>
      <c r="H116" s="209"/>
      <c r="I116" s="210"/>
      <c r="J116" s="135" t="s">
        <v>113</v>
      </c>
      <c r="K116" s="136">
        <v>1</v>
      </c>
      <c r="L116" s="182">
        <v>0</v>
      </c>
      <c r="M116" s="182"/>
      <c r="N116" s="182">
        <f t="shared" si="0"/>
        <v>0</v>
      </c>
      <c r="O116" s="183"/>
      <c r="P116" s="183"/>
      <c r="Q116" s="183"/>
      <c r="R116" s="137"/>
      <c r="T116" s="138" t="s">
        <v>5</v>
      </c>
      <c r="U116" s="40" t="s">
        <v>38</v>
      </c>
      <c r="V116" s="139">
        <v>0</v>
      </c>
      <c r="W116" s="139">
        <f t="shared" si="1"/>
        <v>0</v>
      </c>
      <c r="X116" s="139">
        <v>0</v>
      </c>
      <c r="Y116" s="139">
        <f t="shared" si="2"/>
        <v>0</v>
      </c>
      <c r="Z116" s="139">
        <v>0</v>
      </c>
      <c r="AA116" s="140">
        <f t="shared" si="3"/>
        <v>0</v>
      </c>
      <c r="AR116" s="18" t="s">
        <v>114</v>
      </c>
      <c r="AT116" s="18" t="s">
        <v>112</v>
      </c>
      <c r="AU116" s="18" t="s">
        <v>115</v>
      </c>
      <c r="AY116" s="18" t="s">
        <v>111</v>
      </c>
      <c r="BE116" s="141">
        <f t="shared" si="4"/>
        <v>0</v>
      </c>
      <c r="BF116" s="141">
        <f t="shared" si="5"/>
        <v>0</v>
      </c>
      <c r="BG116" s="141">
        <f t="shared" si="6"/>
        <v>0</v>
      </c>
      <c r="BH116" s="141">
        <f t="shared" si="7"/>
        <v>0</v>
      </c>
      <c r="BI116" s="141">
        <f t="shared" si="8"/>
        <v>0</v>
      </c>
      <c r="BJ116" s="18" t="s">
        <v>115</v>
      </c>
      <c r="BK116" s="141">
        <f t="shared" si="9"/>
        <v>0</v>
      </c>
      <c r="BL116" s="18" t="s">
        <v>110</v>
      </c>
      <c r="BM116" s="18" t="s">
        <v>119</v>
      </c>
    </row>
    <row r="117" spans="2:65" s="1" customFormat="1" ht="16.5" customHeight="1">
      <c r="B117" s="133"/>
      <c r="C117" s="134" t="s">
        <v>110</v>
      </c>
      <c r="D117" s="208" t="s">
        <v>140</v>
      </c>
      <c r="E117" s="209"/>
      <c r="F117" s="209"/>
      <c r="G117" s="209"/>
      <c r="H117" s="209"/>
      <c r="I117" s="210"/>
      <c r="J117" s="135" t="s">
        <v>113</v>
      </c>
      <c r="K117" s="136">
        <v>2</v>
      </c>
      <c r="L117" s="182">
        <v>0</v>
      </c>
      <c r="M117" s="182"/>
      <c r="N117" s="182">
        <f t="shared" si="0"/>
        <v>0</v>
      </c>
      <c r="O117" s="183"/>
      <c r="P117" s="183"/>
      <c r="Q117" s="183"/>
      <c r="R117" s="137"/>
      <c r="T117" s="138" t="s">
        <v>5</v>
      </c>
      <c r="U117" s="40" t="s">
        <v>38</v>
      </c>
      <c r="V117" s="139">
        <v>0</v>
      </c>
      <c r="W117" s="139">
        <f t="shared" si="1"/>
        <v>0</v>
      </c>
      <c r="X117" s="139">
        <v>0</v>
      </c>
      <c r="Y117" s="139">
        <f t="shared" si="2"/>
        <v>0</v>
      </c>
      <c r="Z117" s="139">
        <v>0</v>
      </c>
      <c r="AA117" s="140">
        <f t="shared" si="3"/>
        <v>0</v>
      </c>
      <c r="AR117" s="18" t="s">
        <v>114</v>
      </c>
      <c r="AT117" s="18" t="s">
        <v>112</v>
      </c>
      <c r="AU117" s="18" t="s">
        <v>115</v>
      </c>
      <c r="AY117" s="18" t="s">
        <v>111</v>
      </c>
      <c r="BE117" s="141">
        <f t="shared" si="4"/>
        <v>0</v>
      </c>
      <c r="BF117" s="141">
        <f t="shared" si="5"/>
        <v>0</v>
      </c>
      <c r="BG117" s="141">
        <f t="shared" si="6"/>
        <v>0</v>
      </c>
      <c r="BH117" s="141">
        <f t="shared" si="7"/>
        <v>0</v>
      </c>
      <c r="BI117" s="141">
        <f t="shared" si="8"/>
        <v>0</v>
      </c>
      <c r="BJ117" s="18" t="s">
        <v>115</v>
      </c>
      <c r="BK117" s="141">
        <f t="shared" si="9"/>
        <v>0</v>
      </c>
      <c r="BL117" s="18" t="s">
        <v>110</v>
      </c>
      <c r="BM117" s="18" t="s">
        <v>120</v>
      </c>
    </row>
    <row r="118" spans="2:65" s="1" customFormat="1" ht="16.5" customHeight="1">
      <c r="B118" s="133"/>
      <c r="C118" s="134" t="s">
        <v>121</v>
      </c>
      <c r="D118" s="208" t="s">
        <v>141</v>
      </c>
      <c r="E118" s="209"/>
      <c r="F118" s="209"/>
      <c r="G118" s="209"/>
      <c r="H118" s="209"/>
      <c r="I118" s="210"/>
      <c r="J118" s="135" t="s">
        <v>113</v>
      </c>
      <c r="K118" s="136">
        <v>1</v>
      </c>
      <c r="L118" s="182">
        <v>0</v>
      </c>
      <c r="M118" s="182"/>
      <c r="N118" s="182">
        <f t="shared" si="0"/>
        <v>0</v>
      </c>
      <c r="O118" s="183"/>
      <c r="P118" s="183"/>
      <c r="Q118" s="183"/>
      <c r="R118" s="137"/>
      <c r="T118" s="138" t="s">
        <v>5</v>
      </c>
      <c r="U118" s="40" t="s">
        <v>38</v>
      </c>
      <c r="V118" s="139">
        <v>0</v>
      </c>
      <c r="W118" s="139">
        <f t="shared" si="1"/>
        <v>0</v>
      </c>
      <c r="X118" s="139">
        <v>0</v>
      </c>
      <c r="Y118" s="139">
        <f t="shared" si="2"/>
        <v>0</v>
      </c>
      <c r="Z118" s="139">
        <v>0</v>
      </c>
      <c r="AA118" s="140">
        <f t="shared" si="3"/>
        <v>0</v>
      </c>
      <c r="AR118" s="18" t="s">
        <v>114</v>
      </c>
      <c r="AT118" s="18" t="s">
        <v>112</v>
      </c>
      <c r="AU118" s="18" t="s">
        <v>115</v>
      </c>
      <c r="AY118" s="18" t="s">
        <v>111</v>
      </c>
      <c r="BE118" s="141">
        <f t="shared" si="4"/>
        <v>0</v>
      </c>
      <c r="BF118" s="141">
        <f t="shared" si="5"/>
        <v>0</v>
      </c>
      <c r="BG118" s="141">
        <f t="shared" si="6"/>
        <v>0</v>
      </c>
      <c r="BH118" s="141">
        <f t="shared" si="7"/>
        <v>0</v>
      </c>
      <c r="BI118" s="141">
        <f t="shared" si="8"/>
        <v>0</v>
      </c>
      <c r="BJ118" s="18" t="s">
        <v>115</v>
      </c>
      <c r="BK118" s="141">
        <f t="shared" si="9"/>
        <v>0</v>
      </c>
      <c r="BL118" s="18" t="s">
        <v>110</v>
      </c>
      <c r="BM118" s="18" t="s">
        <v>122</v>
      </c>
    </row>
    <row r="119" spans="2:65" s="1" customFormat="1" ht="25.5" customHeight="1">
      <c r="B119" s="133"/>
      <c r="C119" s="134" t="s">
        <v>123</v>
      </c>
      <c r="D119" s="208" t="s">
        <v>142</v>
      </c>
      <c r="E119" s="209"/>
      <c r="F119" s="209"/>
      <c r="G119" s="209"/>
      <c r="H119" s="209"/>
      <c r="I119" s="210"/>
      <c r="J119" s="135" t="s">
        <v>113</v>
      </c>
      <c r="K119" s="136">
        <v>1</v>
      </c>
      <c r="L119" s="182">
        <v>0</v>
      </c>
      <c r="M119" s="182"/>
      <c r="N119" s="182">
        <f t="shared" si="0"/>
        <v>0</v>
      </c>
      <c r="O119" s="183"/>
      <c r="P119" s="183"/>
      <c r="Q119" s="183"/>
      <c r="R119" s="137"/>
      <c r="T119" s="138" t="s">
        <v>5</v>
      </c>
      <c r="U119" s="40" t="s">
        <v>38</v>
      </c>
      <c r="V119" s="139">
        <v>0</v>
      </c>
      <c r="W119" s="139">
        <f t="shared" si="1"/>
        <v>0</v>
      </c>
      <c r="X119" s="139">
        <v>0</v>
      </c>
      <c r="Y119" s="139">
        <f t="shared" si="2"/>
        <v>0</v>
      </c>
      <c r="Z119" s="139">
        <v>0</v>
      </c>
      <c r="AA119" s="140">
        <f t="shared" si="3"/>
        <v>0</v>
      </c>
      <c r="AR119" s="18" t="s">
        <v>114</v>
      </c>
      <c r="AT119" s="18" t="s">
        <v>112</v>
      </c>
      <c r="AU119" s="18" t="s">
        <v>115</v>
      </c>
      <c r="AY119" s="18" t="s">
        <v>111</v>
      </c>
      <c r="BE119" s="141">
        <f t="shared" si="4"/>
        <v>0</v>
      </c>
      <c r="BF119" s="141">
        <f t="shared" si="5"/>
        <v>0</v>
      </c>
      <c r="BG119" s="141">
        <f t="shared" si="6"/>
        <v>0</v>
      </c>
      <c r="BH119" s="141">
        <f t="shared" si="7"/>
        <v>0</v>
      </c>
      <c r="BI119" s="141">
        <f t="shared" si="8"/>
        <v>0</v>
      </c>
      <c r="BJ119" s="18" t="s">
        <v>115</v>
      </c>
      <c r="BK119" s="141">
        <f t="shared" si="9"/>
        <v>0</v>
      </c>
      <c r="BL119" s="18" t="s">
        <v>110</v>
      </c>
      <c r="BM119" s="18" t="s">
        <v>124</v>
      </c>
    </row>
    <row r="120" spans="2:65" s="1" customFormat="1" ht="25.5" customHeight="1">
      <c r="B120" s="133"/>
      <c r="C120" s="134" t="s">
        <v>125</v>
      </c>
      <c r="D120" s="208" t="s">
        <v>143</v>
      </c>
      <c r="E120" s="209"/>
      <c r="F120" s="209"/>
      <c r="G120" s="209"/>
      <c r="H120" s="209"/>
      <c r="I120" s="210"/>
      <c r="J120" s="135" t="s">
        <v>113</v>
      </c>
      <c r="K120" s="136">
        <v>1</v>
      </c>
      <c r="L120" s="182">
        <v>0</v>
      </c>
      <c r="M120" s="182"/>
      <c r="N120" s="182">
        <f t="shared" si="0"/>
        <v>0</v>
      </c>
      <c r="O120" s="183"/>
      <c r="P120" s="183"/>
      <c r="Q120" s="183"/>
      <c r="R120" s="137"/>
      <c r="T120" s="138" t="s">
        <v>5</v>
      </c>
      <c r="U120" s="40" t="s">
        <v>38</v>
      </c>
      <c r="V120" s="139">
        <v>0</v>
      </c>
      <c r="W120" s="139">
        <f t="shared" si="1"/>
        <v>0</v>
      </c>
      <c r="X120" s="139">
        <v>0</v>
      </c>
      <c r="Y120" s="139">
        <f t="shared" si="2"/>
        <v>0</v>
      </c>
      <c r="Z120" s="139">
        <v>0</v>
      </c>
      <c r="AA120" s="140">
        <f t="shared" si="3"/>
        <v>0</v>
      </c>
      <c r="AR120" s="18" t="s">
        <v>114</v>
      </c>
      <c r="AT120" s="18" t="s">
        <v>112</v>
      </c>
      <c r="AU120" s="18" t="s">
        <v>115</v>
      </c>
      <c r="AY120" s="18" t="s">
        <v>111</v>
      </c>
      <c r="BE120" s="141">
        <f t="shared" si="4"/>
        <v>0</v>
      </c>
      <c r="BF120" s="141">
        <f t="shared" si="5"/>
        <v>0</v>
      </c>
      <c r="BG120" s="141">
        <f t="shared" si="6"/>
        <v>0</v>
      </c>
      <c r="BH120" s="141">
        <f t="shared" si="7"/>
        <v>0</v>
      </c>
      <c r="BI120" s="141">
        <f t="shared" si="8"/>
        <v>0</v>
      </c>
      <c r="BJ120" s="18" t="s">
        <v>115</v>
      </c>
      <c r="BK120" s="141">
        <f t="shared" si="9"/>
        <v>0</v>
      </c>
      <c r="BL120" s="18" t="s">
        <v>110</v>
      </c>
      <c r="BM120" s="18" t="s">
        <v>126</v>
      </c>
    </row>
    <row r="121" spans="2:65" s="1" customFormat="1" ht="25.5" customHeight="1">
      <c r="B121" s="133"/>
      <c r="C121" s="134" t="s">
        <v>114</v>
      </c>
      <c r="D121" s="208" t="s">
        <v>144</v>
      </c>
      <c r="E121" s="209"/>
      <c r="F121" s="209"/>
      <c r="G121" s="209"/>
      <c r="H121" s="209"/>
      <c r="I121" s="210"/>
      <c r="J121" s="135" t="s">
        <v>113</v>
      </c>
      <c r="K121" s="136">
        <v>1</v>
      </c>
      <c r="L121" s="182">
        <v>0</v>
      </c>
      <c r="M121" s="182"/>
      <c r="N121" s="182">
        <f t="shared" si="0"/>
        <v>0</v>
      </c>
      <c r="O121" s="183"/>
      <c r="P121" s="183"/>
      <c r="Q121" s="183"/>
      <c r="R121" s="137"/>
      <c r="T121" s="138" t="s">
        <v>5</v>
      </c>
      <c r="U121" s="40" t="s">
        <v>38</v>
      </c>
      <c r="V121" s="139">
        <v>0</v>
      </c>
      <c r="W121" s="139">
        <f t="shared" si="1"/>
        <v>0</v>
      </c>
      <c r="X121" s="139">
        <v>0</v>
      </c>
      <c r="Y121" s="139">
        <f t="shared" si="2"/>
        <v>0</v>
      </c>
      <c r="Z121" s="139">
        <v>0</v>
      </c>
      <c r="AA121" s="140">
        <f t="shared" si="3"/>
        <v>0</v>
      </c>
      <c r="AR121" s="18" t="s">
        <v>114</v>
      </c>
      <c r="AT121" s="18" t="s">
        <v>112</v>
      </c>
      <c r="AU121" s="18" t="s">
        <v>115</v>
      </c>
      <c r="AY121" s="18" t="s">
        <v>111</v>
      </c>
      <c r="BE121" s="141">
        <f t="shared" si="4"/>
        <v>0</v>
      </c>
      <c r="BF121" s="141">
        <f t="shared" si="5"/>
        <v>0</v>
      </c>
      <c r="BG121" s="141">
        <f t="shared" si="6"/>
        <v>0</v>
      </c>
      <c r="BH121" s="141">
        <f t="shared" si="7"/>
        <v>0</v>
      </c>
      <c r="BI121" s="141">
        <f t="shared" si="8"/>
        <v>0</v>
      </c>
      <c r="BJ121" s="18" t="s">
        <v>115</v>
      </c>
      <c r="BK121" s="141">
        <f t="shared" si="9"/>
        <v>0</v>
      </c>
      <c r="BL121" s="18" t="s">
        <v>110</v>
      </c>
      <c r="BM121" s="18" t="s">
        <v>127</v>
      </c>
    </row>
    <row r="122" spans="2:65" s="1" customFormat="1" ht="16.5" customHeight="1">
      <c r="B122" s="133"/>
      <c r="C122" s="134" t="s">
        <v>128</v>
      </c>
      <c r="D122" s="208" t="s">
        <v>145</v>
      </c>
      <c r="E122" s="209"/>
      <c r="F122" s="209"/>
      <c r="G122" s="209"/>
      <c r="H122" s="209"/>
      <c r="I122" s="210"/>
      <c r="J122" s="135" t="s">
        <v>113</v>
      </c>
      <c r="K122" s="136">
        <v>1</v>
      </c>
      <c r="L122" s="182">
        <v>0</v>
      </c>
      <c r="M122" s="182"/>
      <c r="N122" s="182">
        <f t="shared" si="0"/>
        <v>0</v>
      </c>
      <c r="O122" s="183"/>
      <c r="P122" s="183"/>
      <c r="Q122" s="183"/>
      <c r="R122" s="137"/>
      <c r="T122" s="138" t="s">
        <v>5</v>
      </c>
      <c r="U122" s="40" t="s">
        <v>38</v>
      </c>
      <c r="V122" s="139">
        <v>0</v>
      </c>
      <c r="W122" s="139">
        <f t="shared" si="1"/>
        <v>0</v>
      </c>
      <c r="X122" s="139">
        <v>0</v>
      </c>
      <c r="Y122" s="139">
        <f t="shared" si="2"/>
        <v>0</v>
      </c>
      <c r="Z122" s="139">
        <v>0</v>
      </c>
      <c r="AA122" s="140">
        <f t="shared" si="3"/>
        <v>0</v>
      </c>
      <c r="AR122" s="18" t="s">
        <v>114</v>
      </c>
      <c r="AT122" s="18" t="s">
        <v>112</v>
      </c>
      <c r="AU122" s="18" t="s">
        <v>115</v>
      </c>
      <c r="AY122" s="18" t="s">
        <v>111</v>
      </c>
      <c r="BE122" s="141">
        <f t="shared" si="4"/>
        <v>0</v>
      </c>
      <c r="BF122" s="141">
        <f t="shared" si="5"/>
        <v>0</v>
      </c>
      <c r="BG122" s="141">
        <f t="shared" si="6"/>
        <v>0</v>
      </c>
      <c r="BH122" s="141">
        <f t="shared" si="7"/>
        <v>0</v>
      </c>
      <c r="BI122" s="141">
        <f t="shared" si="8"/>
        <v>0</v>
      </c>
      <c r="BJ122" s="18" t="s">
        <v>115</v>
      </c>
      <c r="BK122" s="141">
        <f t="shared" si="9"/>
        <v>0</v>
      </c>
      <c r="BL122" s="18" t="s">
        <v>110</v>
      </c>
      <c r="BM122" s="18" t="s">
        <v>129</v>
      </c>
    </row>
    <row r="123" spans="2:65" s="1" customFormat="1" ht="24" customHeight="1">
      <c r="B123" s="133"/>
      <c r="C123" s="134" t="s">
        <v>130</v>
      </c>
      <c r="D123" s="208" t="s">
        <v>146</v>
      </c>
      <c r="E123" s="209"/>
      <c r="F123" s="209"/>
      <c r="G123" s="209"/>
      <c r="H123" s="209"/>
      <c r="I123" s="210"/>
      <c r="J123" s="135" t="s">
        <v>113</v>
      </c>
      <c r="K123" s="136">
        <v>1</v>
      </c>
      <c r="L123" s="182">
        <v>0</v>
      </c>
      <c r="M123" s="182"/>
      <c r="N123" s="182">
        <f t="shared" si="0"/>
        <v>0</v>
      </c>
      <c r="O123" s="183"/>
      <c r="P123" s="183"/>
      <c r="Q123" s="183"/>
      <c r="R123" s="137"/>
      <c r="T123" s="138" t="s">
        <v>5</v>
      </c>
      <c r="U123" s="142" t="s">
        <v>38</v>
      </c>
      <c r="V123" s="143">
        <v>0</v>
      </c>
      <c r="W123" s="143">
        <f t="shared" si="1"/>
        <v>0</v>
      </c>
      <c r="X123" s="143">
        <v>0</v>
      </c>
      <c r="Y123" s="143">
        <f t="shared" si="2"/>
        <v>0</v>
      </c>
      <c r="Z123" s="143">
        <v>0</v>
      </c>
      <c r="AA123" s="144">
        <f t="shared" si="3"/>
        <v>0</v>
      </c>
      <c r="AR123" s="18" t="s">
        <v>114</v>
      </c>
      <c r="AT123" s="18" t="s">
        <v>112</v>
      </c>
      <c r="AU123" s="18" t="s">
        <v>115</v>
      </c>
      <c r="AY123" s="18" t="s">
        <v>111</v>
      </c>
      <c r="BE123" s="141">
        <f t="shared" si="4"/>
        <v>0</v>
      </c>
      <c r="BF123" s="141">
        <f t="shared" si="5"/>
        <v>0</v>
      </c>
      <c r="BG123" s="141">
        <f t="shared" si="6"/>
        <v>0</v>
      </c>
      <c r="BH123" s="141">
        <f t="shared" si="7"/>
        <v>0</v>
      </c>
      <c r="BI123" s="141">
        <f t="shared" si="8"/>
        <v>0</v>
      </c>
      <c r="BJ123" s="18" t="s">
        <v>115</v>
      </c>
      <c r="BK123" s="141">
        <f t="shared" si="9"/>
        <v>0</v>
      </c>
      <c r="BL123" s="18" t="s">
        <v>110</v>
      </c>
      <c r="BM123" s="18" t="s">
        <v>131</v>
      </c>
    </row>
    <row r="124" spans="2:65" s="1" customFormat="1" ht="13.15" customHeight="1">
      <c r="B124" s="55"/>
      <c r="C124" s="56"/>
      <c r="D124" s="56"/>
      <c r="E124" s="56"/>
      <c r="F124" s="56"/>
      <c r="G124" s="56"/>
      <c r="H124" s="56"/>
      <c r="I124" s="56"/>
      <c r="J124" s="56"/>
      <c r="K124" s="56"/>
      <c r="L124" s="56"/>
      <c r="M124" s="56"/>
      <c r="N124" s="56"/>
      <c r="O124" s="56"/>
      <c r="P124" s="56"/>
      <c r="Q124" s="56"/>
      <c r="R124" s="57"/>
    </row>
  </sheetData>
  <mergeCells count="85">
    <mergeCell ref="D123:I123"/>
    <mergeCell ref="D110:I110"/>
    <mergeCell ref="D114:I114"/>
    <mergeCell ref="D115:I115"/>
    <mergeCell ref="D116:I116"/>
    <mergeCell ref="D117:I117"/>
    <mergeCell ref="L120:M120"/>
    <mergeCell ref="N120:Q120"/>
    <mergeCell ref="L121:M121"/>
    <mergeCell ref="N121:Q121"/>
    <mergeCell ref="L122:M122"/>
    <mergeCell ref="N122:Q122"/>
    <mergeCell ref="D120:I120"/>
    <mergeCell ref="D121:I121"/>
    <mergeCell ref="D122:I122"/>
    <mergeCell ref="L123:M123"/>
    <mergeCell ref="N123:Q123"/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H1:K1"/>
    <mergeCell ref="S2:AC2"/>
    <mergeCell ref="M27:P27"/>
    <mergeCell ref="M30:P30"/>
    <mergeCell ref="M28:P28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9:P79"/>
    <mergeCell ref="F78:P78"/>
    <mergeCell ref="M81:P81"/>
    <mergeCell ref="M83:Q83"/>
    <mergeCell ref="M84:Q84"/>
    <mergeCell ref="C86:G86"/>
    <mergeCell ref="N86:Q86"/>
    <mergeCell ref="N88:Q88"/>
    <mergeCell ref="N89:Q89"/>
    <mergeCell ref="N90:Q90"/>
    <mergeCell ref="N92:Q92"/>
    <mergeCell ref="L94:Q94"/>
    <mergeCell ref="C100:Q100"/>
    <mergeCell ref="M105:P105"/>
    <mergeCell ref="F102:P102"/>
    <mergeCell ref="F103:P103"/>
    <mergeCell ref="M107:Q107"/>
    <mergeCell ref="M108:Q108"/>
    <mergeCell ref="L110:M110"/>
    <mergeCell ref="N110:Q110"/>
    <mergeCell ref="N111:Q111"/>
    <mergeCell ref="N112:Q112"/>
    <mergeCell ref="N113:Q113"/>
    <mergeCell ref="L114:M114"/>
    <mergeCell ref="N114:Q114"/>
    <mergeCell ref="L115:M115"/>
    <mergeCell ref="N115:Q115"/>
    <mergeCell ref="L116:M116"/>
    <mergeCell ref="N116:Q116"/>
    <mergeCell ref="L117:M117"/>
    <mergeCell ref="N117:Q117"/>
    <mergeCell ref="L118:M118"/>
    <mergeCell ref="N118:Q118"/>
    <mergeCell ref="L119:M119"/>
    <mergeCell ref="N119:Q119"/>
    <mergeCell ref="D118:I118"/>
    <mergeCell ref="D119:I119"/>
  </mergeCells>
  <hyperlinks>
    <hyperlink ref="F1:G1" location="C2" display="1) Krycí list rozpočtu"/>
    <hyperlink ref="H1:K1" location="C86" display="2) Rekapitulácia rozpočtu"/>
    <hyperlink ref="L1" location="C110" display="3) Rozpočet"/>
    <hyperlink ref="S1:T1" location="'Rekapitulácia stavby'!C2" display="Rekapitulácia stavby"/>
  </hyperlinks>
  <printOptions horizontalCentered="1"/>
  <pageMargins left="0.59055118110236227" right="0.59055118110236227" top="0.51181102362204722" bottom="0.47244094488188981" header="0" footer="0"/>
  <pageSetup paperSize="9" scale="92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Rekapitulácia stavby</vt:lpstr>
      <vt:lpstr>G 2 - Práčovňa</vt:lpstr>
      <vt:lpstr>'G 2 - Práčovňa'!Názvy_tisku</vt:lpstr>
      <vt:lpstr>'Rekapitulácia stavby'!Názvy_tisku</vt:lpstr>
      <vt:lpstr>'G 2 - Práčovňa'!Oblast_tisku</vt:lpstr>
      <vt:lpstr>'Rekapitulácia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SOKOLSKA-HP\sokolska</dc:creator>
  <cp:lastModifiedBy>Renáta Považská</cp:lastModifiedBy>
  <cp:lastPrinted>2018-12-15T16:36:01Z</cp:lastPrinted>
  <dcterms:created xsi:type="dcterms:W3CDTF">2018-12-12T21:01:36Z</dcterms:created>
  <dcterms:modified xsi:type="dcterms:W3CDTF">2019-11-11T15:15:04Z</dcterms:modified>
</cp:coreProperties>
</file>